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cts\EOL Switch Replacement\EOL Switch Replacement - FY2019\RFP Documents\"/>
    </mc:Choice>
  </mc:AlternateContent>
  <bookViews>
    <workbookView xWindow="0" yWindow="60" windowWidth="28800" windowHeight="9780"/>
  </bookViews>
  <sheets>
    <sheet name="Exhibit 1" sheetId="1" r:id="rId1"/>
  </sheets>
  <calcPr calcId="162913"/>
</workbook>
</file>

<file path=xl/calcChain.xml><?xml version="1.0" encoding="utf-8"?>
<calcChain xmlns="http://schemas.openxmlformats.org/spreadsheetml/2006/main">
  <c r="H8" i="1" l="1"/>
  <c r="J8" i="1" s="1"/>
  <c r="H9" i="1"/>
  <c r="J9" i="1" s="1"/>
  <c r="H10" i="1"/>
  <c r="J10" i="1" s="1"/>
  <c r="H11" i="1"/>
  <c r="J11" i="1" s="1"/>
  <c r="H12" i="1"/>
  <c r="J12" i="1"/>
  <c r="H13" i="1"/>
  <c r="J13" i="1" s="1"/>
  <c r="H14" i="1"/>
  <c r="J14" i="1" s="1"/>
  <c r="H15" i="1"/>
  <c r="J15" i="1" s="1"/>
  <c r="H16" i="1"/>
  <c r="J16" i="1" s="1"/>
  <c r="H17" i="1"/>
  <c r="J17" i="1"/>
  <c r="H18" i="1"/>
  <c r="J18" i="1" s="1"/>
  <c r="H19" i="1"/>
  <c r="J19" i="1" s="1"/>
  <c r="H20" i="1"/>
  <c r="J20" i="1" s="1"/>
  <c r="H21" i="1"/>
  <c r="J21" i="1"/>
  <c r="H22" i="1"/>
  <c r="J22" i="1" s="1"/>
  <c r="H23" i="1"/>
  <c r="J23" i="1" s="1"/>
  <c r="H24" i="1"/>
  <c r="J24" i="1" s="1"/>
  <c r="H25" i="1"/>
  <c r="J25" i="1" s="1"/>
  <c r="H27" i="1"/>
  <c r="J27" i="1" s="1"/>
  <c r="H28" i="1"/>
  <c r="J28" i="1"/>
  <c r="H29" i="1"/>
  <c r="J29" i="1" s="1"/>
  <c r="H30" i="1"/>
  <c r="J30" i="1" s="1"/>
  <c r="H31" i="1"/>
  <c r="J31" i="1" s="1"/>
  <c r="H32" i="1"/>
  <c r="J32" i="1"/>
  <c r="H33" i="1"/>
  <c r="J33" i="1" s="1"/>
  <c r="H34" i="1"/>
  <c r="J34" i="1" s="1"/>
  <c r="H35" i="1"/>
  <c r="J35" i="1" s="1"/>
  <c r="H36" i="1"/>
  <c r="J36" i="1" s="1"/>
  <c r="H37" i="1"/>
  <c r="J37" i="1" s="1"/>
  <c r="H39" i="1"/>
  <c r="J39" i="1" s="1"/>
  <c r="H40" i="1"/>
  <c r="J40" i="1" s="1"/>
  <c r="H41" i="1"/>
  <c r="J41" i="1" s="1"/>
  <c r="H42" i="1"/>
  <c r="J42" i="1"/>
  <c r="H43" i="1"/>
  <c r="J43" i="1" s="1"/>
  <c r="H44" i="1"/>
  <c r="J44" i="1"/>
  <c r="H45" i="1"/>
  <c r="J45" i="1" s="1"/>
  <c r="H46" i="1"/>
  <c r="J46" i="1" s="1"/>
  <c r="H47" i="1"/>
  <c r="J47" i="1" s="1"/>
  <c r="H48" i="1"/>
  <c r="J48" i="1"/>
  <c r="H49" i="1"/>
  <c r="J49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6" i="1"/>
  <c r="J66" i="1" s="1"/>
  <c r="H67" i="1"/>
  <c r="J67" i="1" s="1"/>
  <c r="H68" i="1"/>
  <c r="J68" i="1" s="1"/>
  <c r="H69" i="1"/>
  <c r="J69" i="1"/>
  <c r="H70" i="1"/>
  <c r="J70" i="1" s="1"/>
  <c r="H71" i="1"/>
  <c r="J71" i="1" s="1"/>
  <c r="H72" i="1"/>
  <c r="J72" i="1" s="1"/>
  <c r="H73" i="1"/>
  <c r="J73" i="1"/>
  <c r="H74" i="1"/>
  <c r="J74" i="1" s="1"/>
  <c r="H75" i="1"/>
  <c r="J75" i="1" s="1"/>
  <c r="H76" i="1"/>
  <c r="J76" i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3" i="1"/>
  <c r="J93" i="1" s="1"/>
  <c r="H94" i="1"/>
  <c r="J94" i="1" s="1"/>
  <c r="H96" i="1"/>
  <c r="J96" i="1" s="1"/>
  <c r="H97" i="1"/>
  <c r="J97" i="1" s="1"/>
  <c r="J100" i="1" l="1"/>
  <c r="J102" i="1"/>
  <c r="J101" i="1"/>
  <c r="J103" i="1" l="1"/>
</calcChain>
</file>

<file path=xl/sharedStrings.xml><?xml version="1.0" encoding="utf-8"?>
<sst xmlns="http://schemas.openxmlformats.org/spreadsheetml/2006/main" count="438" uniqueCount="239">
  <si>
    <t/>
  </si>
  <si>
    <t>Line Number</t>
  </si>
  <si>
    <t>Part Number</t>
  </si>
  <si>
    <t>Description</t>
  </si>
  <si>
    <t>Service Duration (Months)</t>
  </si>
  <si>
    <t>Estimated Lead Time (Days)</t>
  </si>
  <si>
    <t>Unit List Price</t>
  </si>
  <si>
    <t>Qty</t>
  </si>
  <si>
    <t>Unit Net Price</t>
  </si>
  <si>
    <t>Extended Net Price</t>
  </si>
  <si>
    <t>Small Campus Site WAN/Distribution Upgrade</t>
  </si>
  <si>
    <t>1.0</t>
  </si>
  <si>
    <t>WS-C4500X16SFP+-RF</t>
  </si>
  <si>
    <t>---</t>
  </si>
  <si>
    <t>N/A</t>
  </si>
  <si>
    <t>1.0.1</t>
  </si>
  <si>
    <t>CON-SNT-WSC16SFX</t>
  </si>
  <si>
    <t>SNTC-8X5XNBD Catalyst 4500-X 16 Port 10G IP Base, Fro</t>
  </si>
  <si>
    <t>1.1</t>
  </si>
  <si>
    <t>CAB-C15-CBN</t>
  </si>
  <si>
    <t>Cabinet Jumper Power Cord, 250 VAC 13A, C14-C15 Connectors</t>
  </si>
  <si>
    <t>2.0</t>
  </si>
  <si>
    <t>L-C4500X-LIC=</t>
  </si>
  <si>
    <t>Base License for C4500-X</t>
  </si>
  <si>
    <t>2.1</t>
  </si>
  <si>
    <t>L-C4500X-16P-IP-ES</t>
  </si>
  <si>
    <t>IP Base to Ent. Services license for 16 Port Catalyst 4500-X</t>
  </si>
  <si>
    <t>3.0</t>
  </si>
  <si>
    <t>C4KX-PWR-750ACR-RF</t>
  </si>
  <si>
    <t>3.1</t>
  </si>
  <si>
    <t>4.0</t>
  </si>
  <si>
    <t>C9500-16X-A</t>
  </si>
  <si>
    <t>Catalyst 9500 16-port 10Gig switch, Advantage</t>
  </si>
  <si>
    <t>4.0.1</t>
  </si>
  <si>
    <t>CON-SNT-C95K16XA</t>
  </si>
  <si>
    <t>SNTC-8X5XNBD Catalyst 9500 16-por</t>
  </si>
  <si>
    <t>4.1</t>
  </si>
  <si>
    <t>C9500-NW-A</t>
  </si>
  <si>
    <t>C9500 Network Stack, Advantage</t>
  </si>
  <si>
    <t>4.2</t>
  </si>
  <si>
    <t>S9500UK9-169</t>
  </si>
  <si>
    <t>UNIVERSAL</t>
  </si>
  <si>
    <t>4.3</t>
  </si>
  <si>
    <t>PWR-C4-950WAC-R</t>
  </si>
  <si>
    <t>950W AC Config 4 Power Supply front to back cooling</t>
  </si>
  <si>
    <t>4.4</t>
  </si>
  <si>
    <t>PWR-C4-950WAC-R/2</t>
  </si>
  <si>
    <t>4.5</t>
  </si>
  <si>
    <t>4.6</t>
  </si>
  <si>
    <t>C9500-NM-BLANK</t>
  </si>
  <si>
    <t>Catalyst 9500 network module blank cover</t>
  </si>
  <si>
    <t>4.7</t>
  </si>
  <si>
    <t>C9500-DNA-16X-A</t>
  </si>
  <si>
    <t>C9500 DNA Advantage, Term licenses</t>
  </si>
  <si>
    <t>4.7.0.1</t>
  </si>
  <si>
    <t>C9500-DNA-L-A-3Y</t>
  </si>
  <si>
    <t>Cisco Catalyst 9500 DNA Advantage 3 Year License</t>
  </si>
  <si>
    <t>4.8</t>
  </si>
  <si>
    <t>NETWORK-PNP-LIC</t>
  </si>
  <si>
    <t>Network Plug-n-Play License for zero-touch device deployment</t>
  </si>
  <si>
    <t>Campus WAN/Distribution</t>
  </si>
  <si>
    <t>5.0</t>
  </si>
  <si>
    <t>C9500-24Y4C-A</t>
  </si>
  <si>
    <t>Catalyst 9500 24x1/10/25G  and 4-port 40/100G, Advantage</t>
  </si>
  <si>
    <t>5.0.1</t>
  </si>
  <si>
    <t>CON-SNT-C95024YA</t>
  </si>
  <si>
    <t>SNTC-8X5XNBD Catalyst 9500 24-port 25/100G only, Adva</t>
  </si>
  <si>
    <t>5.1</t>
  </si>
  <si>
    <t>5.2</t>
  </si>
  <si>
    <t>5.3</t>
  </si>
  <si>
    <t>C9K-PWR-650WAC-R</t>
  </si>
  <si>
    <t>650W AC Config 4 Power Supply front to back cooling</t>
  </si>
  <si>
    <t>5.4</t>
  </si>
  <si>
    <t>C9K-PWR-650WAC-R/2</t>
  </si>
  <si>
    <t>5.5</t>
  </si>
  <si>
    <t>CAB-C13-CBN</t>
  </si>
  <si>
    <t>Cabinet Jumper Power Cord, 250 VAC 10A, C14-C13 Connectors</t>
  </si>
  <si>
    <t>5.6</t>
  </si>
  <si>
    <t>C9K-F1-SSD-BLANK</t>
  </si>
  <si>
    <t>Cisco pluggable SSD storage</t>
  </si>
  <si>
    <t>5.7</t>
  </si>
  <si>
    <t>C9500-DNA-24Y4C-A</t>
  </si>
  <si>
    <t>C9500 DNA Advantage, Term License</t>
  </si>
  <si>
    <t>5.7.0.1</t>
  </si>
  <si>
    <t>5.8</t>
  </si>
  <si>
    <t>Large Campus WAN/Distribution</t>
  </si>
  <si>
    <t>6.0</t>
  </si>
  <si>
    <t>C9500-48Y4C-A</t>
  </si>
  <si>
    <t>Catalyst 9500 48-port x 1/10/25G + 4-port 40/100G, Advantage</t>
  </si>
  <si>
    <t>6.0.1</t>
  </si>
  <si>
    <t>CON-SNT-C9504YA4</t>
  </si>
  <si>
    <t>SNTC-8X5XNBD Catalyst 9500 48-port 25/100G only, Adva</t>
  </si>
  <si>
    <t>6.1</t>
  </si>
  <si>
    <t>6.2</t>
  </si>
  <si>
    <t>6.3</t>
  </si>
  <si>
    <t>6.4</t>
  </si>
  <si>
    <t>6.5</t>
  </si>
  <si>
    <t>6.6</t>
  </si>
  <si>
    <t>C9500-DNA-48Y4C-A</t>
  </si>
  <si>
    <t>6.6.0.1</t>
  </si>
  <si>
    <t>C9500-DNA-A-3Y</t>
  </si>
  <si>
    <t>6.7</t>
  </si>
  <si>
    <t>6.8</t>
  </si>
  <si>
    <t>3100 Main Perimeter</t>
  </si>
  <si>
    <t>7.0</t>
  </si>
  <si>
    <t>7.0.1</t>
  </si>
  <si>
    <t>7.1</t>
  </si>
  <si>
    <t>FPR4K-PWR-AC-1100</t>
  </si>
  <si>
    <t>Firepower 4000 Series 1100W AC Power Supply</t>
  </si>
  <si>
    <t>7.2</t>
  </si>
  <si>
    <t>CAB-C13-C14-2M</t>
  </si>
  <si>
    <t>Power Cord Jumper, C13-C14 Connectors, 2 Meter Length</t>
  </si>
  <si>
    <t>7.3</t>
  </si>
  <si>
    <t>7.4</t>
  </si>
  <si>
    <t>7.5</t>
  </si>
  <si>
    <t>7.6</t>
  </si>
  <si>
    <t>FPR4K-SSD-BBLKD</t>
  </si>
  <si>
    <t>Firepower 4000 Series SSD Slot Carrier</t>
  </si>
  <si>
    <t>7.7</t>
  </si>
  <si>
    <t>7.8</t>
  </si>
  <si>
    <t>FPR4K Hardware Accessory Kit</t>
  </si>
  <si>
    <t>7.9</t>
  </si>
  <si>
    <t>7.10</t>
  </si>
  <si>
    <t>FPR4K-RACK-MNT</t>
  </si>
  <si>
    <t>Firepower 4000 Series Rack Mount Kit</t>
  </si>
  <si>
    <t>7.11</t>
  </si>
  <si>
    <t>GLC-TE</t>
  </si>
  <si>
    <t>1000BASE-T SFP transceiver module for Category 5 copper wire</t>
  </si>
  <si>
    <t>7.12</t>
  </si>
  <si>
    <t>FPR4K-NM-BLANK</t>
  </si>
  <si>
    <t>Firepower 4000 Series Network Module Blank Slot Cover</t>
  </si>
  <si>
    <t>8.0</t>
  </si>
  <si>
    <t>FPR2130-NGFW-K9</t>
  </si>
  <si>
    <t>Cisco Firepower 2130 NGFW Appliance, 1U, 1 x NetMod Bay</t>
  </si>
  <si>
    <t>8.0.1</t>
  </si>
  <si>
    <t>CON-SNT-FPR2130W</t>
  </si>
  <si>
    <t>SNTC-8X5XNBD Cisco Firepower 2130 NGFW Appliance, 1U,</t>
  </si>
  <si>
    <t>8.1</t>
  </si>
  <si>
    <t>FPR2K-EXCLUDE-SUBS</t>
  </si>
  <si>
    <t>Cisco Firepower 2100 Series - Exclude Subscriptions</t>
  </si>
  <si>
    <t>8.2</t>
  </si>
  <si>
    <t>FPR2K-PWR-AC-400</t>
  </si>
  <si>
    <t>Firepower 2000 Series  400W AC Power Supply</t>
  </si>
  <si>
    <t>8.3</t>
  </si>
  <si>
    <t>8.4</t>
  </si>
  <si>
    <t>SF-F2K-TD6.2.3-K9</t>
  </si>
  <si>
    <t>Cisco Firepower Threat Defense software v6.2.3 for FPR2100</t>
  </si>
  <si>
    <t>8.5</t>
  </si>
  <si>
    <t>FPR2K-SSD200</t>
  </si>
  <si>
    <t>Firepower 2000 Series SSD for FPR-2130/2140</t>
  </si>
  <si>
    <t>8.6</t>
  </si>
  <si>
    <t>FPR2K-SLIDE-RAILS</t>
  </si>
  <si>
    <t>Firepower 2000 Slide Rail Kit</t>
  </si>
  <si>
    <t>8.7</t>
  </si>
  <si>
    <t>FPR2K-NM-BLANK</t>
  </si>
  <si>
    <t>Firepower 2000 Series Network Module Blank Slot Cover</t>
  </si>
  <si>
    <t>8.8</t>
  </si>
  <si>
    <t>FPR2K-FAN</t>
  </si>
  <si>
    <t>Firepower 2000 Series Fan Tray</t>
  </si>
  <si>
    <t>8.9</t>
  </si>
  <si>
    <t>8.10</t>
  </si>
  <si>
    <t>FPR2K-SSD-BBLKD</t>
  </si>
  <si>
    <t>Firepower 2000 Series SSD Slot Carrier</t>
  </si>
  <si>
    <t>9.0</t>
  </si>
  <si>
    <t>FPR1010-NGFW-K9</t>
  </si>
  <si>
    <t>Cisco Firepower 1010 NGFW Appliance, Desktop</t>
  </si>
  <si>
    <t>9.0.1</t>
  </si>
  <si>
    <t>9.1</t>
  </si>
  <si>
    <t>FPR1K-EXCLUDE-SUBS</t>
  </si>
  <si>
    <t>Cisco Firepower 1000 Series - Exclude Subscriptions</t>
  </si>
  <si>
    <t>9.2</t>
  </si>
  <si>
    <t>FPR1K-DT-PWR-AC</t>
  </si>
  <si>
    <t>Cisco Firepower 1K Series 150W Power Adapter for FPR-1010</t>
  </si>
  <si>
    <t>9.3</t>
  </si>
  <si>
    <t>CAB-AC-C5</t>
  </si>
  <si>
    <t>AC Power Cord, Type C5, US, Canada</t>
  </si>
  <si>
    <t>9.4</t>
  </si>
  <si>
    <t>SF-F1K-TD6.4-K9</t>
  </si>
  <si>
    <t>Cisco Firepower Threat Defense software v6.4 for FPR1100</t>
  </si>
  <si>
    <t>9.5</t>
  </si>
  <si>
    <t>FPR1K-DT-ACY-KIT</t>
  </si>
  <si>
    <t>Cisco Firepower 1K Series Accessory Kit for FPR-1010</t>
  </si>
  <si>
    <t>10.0</t>
  </si>
  <si>
    <t>FPR1120-NGFW-K9</t>
  </si>
  <si>
    <t>Cisco Firepower 1120 NGFW Appliance, 1U</t>
  </si>
  <si>
    <t>10.0.1</t>
  </si>
  <si>
    <t>10.1</t>
  </si>
  <si>
    <t>10.2</t>
  </si>
  <si>
    <t>CAB-AC</t>
  </si>
  <si>
    <t>AC Power Cord (North America), C13, NEMA 5-15P, 2.1m</t>
  </si>
  <si>
    <t>10.3</t>
  </si>
  <si>
    <t>10.4</t>
  </si>
  <si>
    <t>10.5</t>
  </si>
  <si>
    <t>FPR1K-RM-SSD200-</t>
  </si>
  <si>
    <t>Cisco Firepower 1K Series 200GB for FPR-1120/1140</t>
  </si>
  <si>
    <t>11.0</t>
  </si>
  <si>
    <t>12.0</t>
  </si>
  <si>
    <t>C6800-16P10G-RF</t>
  </si>
  <si>
    <t>ASR 1006 10G Port Expansion</t>
  </si>
  <si>
    <t>13.0</t>
  </si>
  <si>
    <t>ASR1000-6TGE-RF</t>
  </si>
  <si>
    <t>13.0.1</t>
  </si>
  <si>
    <t>Product Total</t>
  </si>
  <si>
    <t>Subscription Total</t>
  </si>
  <si>
    <t>Total Price:</t>
  </si>
  <si>
    <t>Service/Smartnet Total :</t>
  </si>
  <si>
    <t>CON-SNT-FPR1010N</t>
  </si>
  <si>
    <t>SNTC-8X5XNBD Cisco Firepower 1010 NGFW Appliance, Des</t>
  </si>
  <si>
    <t>CON-SNT-FRP11209</t>
  </si>
  <si>
    <t>SNTC-8X5XNBD Cisco Firepower 1120 NGFW Appliance, 1U</t>
  </si>
  <si>
    <t>FPR1K-RM-ACY-KIT</t>
  </si>
  <si>
    <t>Cisco Firepower 1K Series Accessory Kit for FPR-1120/1140</t>
  </si>
  <si>
    <t>6504/6800 Sup Upgrade</t>
  </si>
  <si>
    <t>C6800-SUP6T-RF</t>
  </si>
  <si>
    <t>Cat 6800 Sup6T (440G/slot) w/ 8x10GE,2x40GE REMANUFACTURED</t>
  </si>
  <si>
    <t>Catalyst 6800 16port 10GE with integratd DFC4 REMANUFACTURED</t>
  </si>
  <si>
    <t>ASR1000 6 port 10 GE Line Card REMANUFACTURED</t>
  </si>
  <si>
    <t>CON-SNT-ASR10006</t>
  </si>
  <si>
    <t>SNTC-8X5XNBD ASR1000 6 port 10 GE Line Card</t>
  </si>
  <si>
    <t>Catalyst 4500-X 16port 10G IPBase,Frnt-to-Bck REMANUFACTURED</t>
  </si>
  <si>
    <t>Catalyst 4500X 750W AC frnt to bak cooling PS REMANUFACTURED</t>
  </si>
  <si>
    <t>Instructions:</t>
  </si>
  <si>
    <t>FPR4125-NGFW-K9</t>
  </si>
  <si>
    <t>Cisco Firepower 4125 NGFW Appliance, 1U, 2 x NetMod Bays</t>
  </si>
  <si>
    <t>CON-SNT-FPR4125N</t>
  </si>
  <si>
    <t>SNTC-8X5XNBD Cisco Firepower 4125 NGFW Appliance, 1U,</t>
  </si>
  <si>
    <t>SF-F4K-TD6.4-K9</t>
  </si>
  <si>
    <t>Cisco Firepower Threat Defense software v6.4 for FPR4100</t>
  </si>
  <si>
    <t>SF-F4KFXOS2.6.1-K9</t>
  </si>
  <si>
    <t>Cisco Firepower Extensible Operating System v2.6.1 - FPR4100</t>
  </si>
  <si>
    <t>FPR4K-SSD800-</t>
  </si>
  <si>
    <t>Firepower 4000 Series 800GB SSD for FPR-4145/4155</t>
  </si>
  <si>
    <t>FPR4K-S-FAN-</t>
  </si>
  <si>
    <t>Firepower 4000 Series Fan - Siingle</t>
  </si>
  <si>
    <t>FPR4K-ACC-KIT2</t>
  </si>
  <si>
    <t>2811 Hayes (2) &amp; Labs</t>
  </si>
  <si>
    <t>Exhibit 1 - 2019_EOL_Refresh_CORE-WAN-FW</t>
  </si>
  <si>
    <t>Cisco Global List prices verified via cisco.com/go/ccw as of 9/18/19. Please enter discount percentage in column I for all respective part numbers.</t>
  </si>
  <si>
    <t>Discount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</si>
</sst>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#.0"/>
  </numFmts>
  <fonts count="13" x14ac:knownFonts="1">
    <font>
      <sz val="10"/>
      <name val="Arial"/>
    </font>
    <font>
      <b/>
      <sz val="9"/>
      <name val="Helvetica"/>
    </font>
    <font>
      <sz val="9"/>
      <name val="Helvetica"/>
    </font>
    <font>
      <b/>
      <sz val="9"/>
      <name val="Helvetica"/>
    </font>
    <font>
      <b/>
      <sz val="9"/>
      <name val="Helvetica"/>
    </font>
    <font>
      <sz val="9"/>
      <name val="Helvetica"/>
    </font>
    <font>
      <b/>
      <sz val="9"/>
      <name val="Helvetica"/>
    </font>
    <font>
      <b/>
      <sz val="9"/>
      <name val="Helvetica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 style="thin">
        <color indexed="22"/>
      </right>
      <top/>
      <bottom style="thin">
        <color indexed="8"/>
      </bottom>
      <diagonal/>
    </border>
    <border>
      <left/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44" fontId="3" fillId="3" borderId="5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left"/>
    </xf>
    <xf numFmtId="44" fontId="5" fillId="0" borderId="6" xfId="0" applyNumberFormat="1" applyFont="1" applyBorder="1" applyAlignment="1">
      <alignment horizontal="left" vertical="center" wrapText="1"/>
    </xf>
    <xf numFmtId="44" fontId="5" fillId="0" borderId="1" xfId="0" applyNumberFormat="1" applyFont="1" applyBorder="1" applyAlignment="1">
      <alignment horizontal="left" vertical="center" wrapText="1"/>
    </xf>
    <xf numFmtId="44" fontId="0" fillId="0" borderId="2" xfId="0" applyNumberFormat="1" applyBorder="1" applyAlignment="1">
      <alignment horizontal="left"/>
    </xf>
    <xf numFmtId="44" fontId="0" fillId="0" borderId="0" xfId="0" applyNumberFormat="1" applyAlignment="1"/>
    <xf numFmtId="44" fontId="3" fillId="3" borderId="5" xfId="0" applyNumberFormat="1" applyFont="1" applyFill="1" applyBorder="1" applyAlignment="1">
      <alignment vertical="center" wrapText="1"/>
    </xf>
    <xf numFmtId="44" fontId="5" fillId="0" borderId="6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0" fillId="0" borderId="2" xfId="0" applyNumberFormat="1" applyBorder="1" applyAlignment="1"/>
    <xf numFmtId="44" fontId="1" fillId="0" borderId="0" xfId="0" applyNumberFormat="1" applyFont="1" applyAlignment="1">
      <alignment vertical="center"/>
    </xf>
    <xf numFmtId="44" fontId="0" fillId="0" borderId="8" xfId="0" applyNumberFormat="1" applyBorder="1" applyAlignment="1">
      <alignment horizontal="left" vertical="center" wrapText="1"/>
    </xf>
    <xf numFmtId="44" fontId="0" fillId="0" borderId="9" xfId="0" applyNumberFormat="1" applyBorder="1" applyAlignment="1">
      <alignment horizontal="left" vertical="center" wrapText="1"/>
    </xf>
    <xf numFmtId="44" fontId="2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4" fontId="3" fillId="3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/>
    <xf numFmtId="44" fontId="1" fillId="0" borderId="0" xfId="0" applyNumberFormat="1" applyFont="1" applyAlignment="1">
      <alignment horizontal="left" vertical="center"/>
    </xf>
    <xf numFmtId="0" fontId="8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4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showGridLines="0" tabSelected="1" workbookViewId="0">
      <selection activeCell="F9" sqref="F9 I9"/>
    </sheetView>
  </sheetViews>
  <sheetFormatPr defaultColWidth="14.88671875" defaultRowHeight="12.75" customHeight="1" x14ac:dyDescent="0.25"/>
  <cols>
    <col min="1" max="1" width="11.33203125" style="11" bestFit="1" customWidth="1"/>
    <col min="2" max="2" width="23.44140625" customWidth="1"/>
    <col min="3" max="3" width="34.33203125" customWidth="1"/>
    <col min="4" max="4" width="16.44140625" customWidth="1"/>
    <col min="5" max="5" width="9.44140625" bestFit="1" customWidth="1"/>
    <col min="6" max="6" width="12.6640625" style="19" bestFit="1" customWidth="1"/>
    <col min="7" max="7" width="9.6640625" customWidth="1"/>
    <col min="8" max="8" width="13.6640625" style="23" customWidth="1"/>
    <col min="9" max="9" width="15.44140625" customWidth="1"/>
    <col min="10" max="10" width="13.6640625" style="19" customWidth="1"/>
  </cols>
  <sheetData>
    <row r="1" spans="1:10" ht="18" customHeight="1" x14ac:dyDescent="0.25">
      <c r="A1" s="43" t="s">
        <v>236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2.7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2.7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2.75" customHeight="1" x14ac:dyDescent="0.25">
      <c r="A4" s="40" t="s">
        <v>221</v>
      </c>
      <c r="B4" s="42" t="s">
        <v>237</v>
      </c>
      <c r="C4" s="42"/>
      <c r="D4" s="42"/>
      <c r="E4" s="42"/>
      <c r="F4" s="42"/>
      <c r="G4" s="42"/>
      <c r="H4" s="42"/>
      <c r="I4" s="42"/>
      <c r="J4" s="42"/>
    </row>
    <row r="5" spans="1:10" ht="12.75" customHeight="1" thickBot="1" x14ac:dyDescent="0.3">
      <c r="A5" s="7"/>
    </row>
    <row r="6" spans="1:10" ht="42" customHeight="1" thickBot="1" x14ac:dyDescent="0.3">
      <c r="A6" s="12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8" t="s">
        <v>6</v>
      </c>
      <c r="G6" s="13" t="s">
        <v>7</v>
      </c>
      <c r="H6" s="24" t="s">
        <v>8</v>
      </c>
      <c r="I6" s="41" t="s">
        <v>238</v>
      </c>
      <c r="J6" s="34" t="s">
        <v>9</v>
      </c>
    </row>
    <row r="7" spans="1:10" ht="13.8" thickBot="1" x14ac:dyDescent="0.3">
      <c r="A7" s="17" t="s">
        <v>0</v>
      </c>
      <c r="B7" s="49" t="s">
        <v>10</v>
      </c>
      <c r="C7" s="50" t="s">
        <v>0</v>
      </c>
      <c r="D7" s="50" t="s">
        <v>0</v>
      </c>
      <c r="E7" s="50" t="s">
        <v>0</v>
      </c>
      <c r="F7" s="50" t="s">
        <v>0</v>
      </c>
      <c r="G7" s="50" t="s">
        <v>0</v>
      </c>
      <c r="H7" s="50" t="s">
        <v>0</v>
      </c>
      <c r="I7" s="51" t="s">
        <v>0</v>
      </c>
      <c r="J7" s="29" t="s">
        <v>0</v>
      </c>
    </row>
    <row r="8" spans="1:10" ht="22.8" x14ac:dyDescent="0.25">
      <c r="A8" s="9" t="s">
        <v>11</v>
      </c>
      <c r="B8" s="14" t="s">
        <v>12</v>
      </c>
      <c r="C8" s="32" t="s">
        <v>219</v>
      </c>
      <c r="D8" s="15" t="s">
        <v>13</v>
      </c>
      <c r="E8" s="15" t="s">
        <v>14</v>
      </c>
      <c r="F8" s="20">
        <v>12751</v>
      </c>
      <c r="G8" s="15">
        <v>4</v>
      </c>
      <c r="H8" s="25">
        <f t="shared" ref="H8:H25" si="0">ROUND(F8-((F8*I8)/100),2)</f>
        <v>12751</v>
      </c>
      <c r="I8" s="16"/>
      <c r="J8" s="21">
        <f t="shared" ref="J8:J25" si="1">ROUND((G8*H8),2)</f>
        <v>51004</v>
      </c>
    </row>
    <row r="9" spans="1:10" ht="22.8" x14ac:dyDescent="0.25">
      <c r="A9" s="3" t="s">
        <v>15</v>
      </c>
      <c r="B9" s="2" t="s">
        <v>16</v>
      </c>
      <c r="C9" s="4" t="s">
        <v>17</v>
      </c>
      <c r="D9" s="3">
        <v>36</v>
      </c>
      <c r="E9" s="3" t="s">
        <v>14</v>
      </c>
      <c r="F9" s="21">
        <v>3930</v>
      </c>
      <c r="G9" s="3">
        <v>4</v>
      </c>
      <c r="H9" s="26">
        <f t="shared" si="0"/>
        <v>3930</v>
      </c>
      <c r="I9" s="6"/>
      <c r="J9" s="21">
        <f t="shared" si="1"/>
        <v>15720</v>
      </c>
    </row>
    <row r="10" spans="1:10" ht="22.8" x14ac:dyDescent="0.25">
      <c r="A10" s="3" t="s">
        <v>18</v>
      </c>
      <c r="B10" s="2" t="s">
        <v>19</v>
      </c>
      <c r="C10" s="4" t="s">
        <v>20</v>
      </c>
      <c r="D10" s="3" t="s">
        <v>13</v>
      </c>
      <c r="E10" s="3">
        <v>7</v>
      </c>
      <c r="F10" s="21">
        <v>0</v>
      </c>
      <c r="G10" s="3">
        <v>4</v>
      </c>
      <c r="H10" s="26">
        <f t="shared" si="0"/>
        <v>0</v>
      </c>
      <c r="I10" s="6"/>
      <c r="J10" s="21">
        <f t="shared" si="1"/>
        <v>0</v>
      </c>
    </row>
    <row r="11" spans="1:10" ht="13.2" x14ac:dyDescent="0.25">
      <c r="A11" s="9" t="s">
        <v>21</v>
      </c>
      <c r="B11" s="5" t="s">
        <v>22</v>
      </c>
      <c r="C11" s="4" t="s">
        <v>23</v>
      </c>
      <c r="D11" s="3" t="s">
        <v>13</v>
      </c>
      <c r="E11" s="3">
        <v>3</v>
      </c>
      <c r="F11" s="21">
        <v>0</v>
      </c>
      <c r="G11" s="3">
        <v>4</v>
      </c>
      <c r="H11" s="26">
        <f t="shared" si="0"/>
        <v>0</v>
      </c>
      <c r="I11" s="6"/>
      <c r="J11" s="21">
        <f t="shared" si="1"/>
        <v>0</v>
      </c>
    </row>
    <row r="12" spans="1:10" ht="22.8" x14ac:dyDescent="0.25">
      <c r="A12" s="3" t="s">
        <v>24</v>
      </c>
      <c r="B12" s="2" t="s">
        <v>25</v>
      </c>
      <c r="C12" s="4" t="s">
        <v>26</v>
      </c>
      <c r="D12" s="3" t="s">
        <v>13</v>
      </c>
      <c r="E12" s="3">
        <v>3</v>
      </c>
      <c r="F12" s="21">
        <v>5313</v>
      </c>
      <c r="G12" s="3">
        <v>4</v>
      </c>
      <c r="H12" s="26">
        <f t="shared" si="0"/>
        <v>5313</v>
      </c>
      <c r="I12" s="6"/>
      <c r="J12" s="21">
        <f t="shared" si="1"/>
        <v>21252</v>
      </c>
    </row>
    <row r="13" spans="1:10" ht="22.8" x14ac:dyDescent="0.25">
      <c r="A13" s="9" t="s">
        <v>27</v>
      </c>
      <c r="B13" s="5" t="s">
        <v>28</v>
      </c>
      <c r="C13" s="33" t="s">
        <v>220</v>
      </c>
      <c r="D13" s="3" t="s">
        <v>13</v>
      </c>
      <c r="E13" s="3" t="s">
        <v>14</v>
      </c>
      <c r="F13" s="21">
        <v>1417</v>
      </c>
      <c r="G13" s="3">
        <v>8</v>
      </c>
      <c r="H13" s="26">
        <f t="shared" si="0"/>
        <v>1417</v>
      </c>
      <c r="I13" s="6"/>
      <c r="J13" s="21">
        <f t="shared" si="1"/>
        <v>11336</v>
      </c>
    </row>
    <row r="14" spans="1:10" ht="22.8" x14ac:dyDescent="0.25">
      <c r="A14" s="3" t="s">
        <v>29</v>
      </c>
      <c r="B14" s="2" t="s">
        <v>19</v>
      </c>
      <c r="C14" s="4" t="s">
        <v>20</v>
      </c>
      <c r="D14" s="3" t="s">
        <v>13</v>
      </c>
      <c r="E14" s="3">
        <v>7</v>
      </c>
      <c r="F14" s="21">
        <v>0</v>
      </c>
      <c r="G14" s="3">
        <v>8</v>
      </c>
      <c r="H14" s="26">
        <f t="shared" si="0"/>
        <v>0</v>
      </c>
      <c r="I14" s="6"/>
      <c r="J14" s="21">
        <f t="shared" si="1"/>
        <v>0</v>
      </c>
    </row>
    <row r="15" spans="1:10" ht="22.8" x14ac:dyDescent="0.25">
      <c r="A15" s="9" t="s">
        <v>30</v>
      </c>
      <c r="B15" s="5" t="s">
        <v>31</v>
      </c>
      <c r="C15" s="4" t="s">
        <v>32</v>
      </c>
      <c r="D15" s="3" t="s">
        <v>13</v>
      </c>
      <c r="E15" s="3">
        <v>16</v>
      </c>
      <c r="F15" s="21">
        <v>16535.009999999998</v>
      </c>
      <c r="G15" s="3">
        <v>2</v>
      </c>
      <c r="H15" s="26">
        <f t="shared" si="0"/>
        <v>16535.009999999998</v>
      </c>
      <c r="I15" s="6"/>
      <c r="J15" s="21">
        <f t="shared" si="1"/>
        <v>33070.019999999997</v>
      </c>
    </row>
    <row r="16" spans="1:10" ht="13.2" x14ac:dyDescent="0.25">
      <c r="A16" s="3" t="s">
        <v>33</v>
      </c>
      <c r="B16" s="2" t="s">
        <v>34</v>
      </c>
      <c r="C16" s="4" t="s">
        <v>35</v>
      </c>
      <c r="D16" s="3">
        <v>36</v>
      </c>
      <c r="E16" s="3" t="s">
        <v>14</v>
      </c>
      <c r="F16" s="21">
        <v>3577.41</v>
      </c>
      <c r="G16" s="3">
        <v>2</v>
      </c>
      <c r="H16" s="26">
        <f t="shared" si="0"/>
        <v>3577.41</v>
      </c>
      <c r="I16" s="6"/>
      <c r="J16" s="21">
        <f t="shared" si="1"/>
        <v>7154.82</v>
      </c>
    </row>
    <row r="17" spans="1:10" ht="13.2" x14ac:dyDescent="0.25">
      <c r="A17" s="3" t="s">
        <v>36</v>
      </c>
      <c r="B17" s="2" t="s">
        <v>37</v>
      </c>
      <c r="C17" s="4" t="s">
        <v>38</v>
      </c>
      <c r="D17" s="3" t="s">
        <v>13</v>
      </c>
      <c r="E17" s="3">
        <v>14</v>
      </c>
      <c r="F17" s="21">
        <v>0</v>
      </c>
      <c r="G17" s="3">
        <v>2</v>
      </c>
      <c r="H17" s="26">
        <f t="shared" si="0"/>
        <v>0</v>
      </c>
      <c r="I17" s="6"/>
      <c r="J17" s="21">
        <f t="shared" si="1"/>
        <v>0</v>
      </c>
    </row>
    <row r="18" spans="1:10" ht="13.2" x14ac:dyDescent="0.25">
      <c r="A18" s="3" t="s">
        <v>39</v>
      </c>
      <c r="B18" s="2" t="s">
        <v>40</v>
      </c>
      <c r="C18" s="4" t="s">
        <v>41</v>
      </c>
      <c r="D18" s="3" t="s">
        <v>13</v>
      </c>
      <c r="E18" s="3">
        <v>14</v>
      </c>
      <c r="F18" s="21">
        <v>0</v>
      </c>
      <c r="G18" s="3">
        <v>2</v>
      </c>
      <c r="H18" s="26">
        <f t="shared" si="0"/>
        <v>0</v>
      </c>
      <c r="I18" s="6"/>
      <c r="J18" s="21">
        <f t="shared" si="1"/>
        <v>0</v>
      </c>
    </row>
    <row r="19" spans="1:10" ht="22.8" x14ac:dyDescent="0.25">
      <c r="A19" s="3" t="s">
        <v>42</v>
      </c>
      <c r="B19" s="2" t="s">
        <v>43</v>
      </c>
      <c r="C19" s="4" t="s">
        <v>44</v>
      </c>
      <c r="D19" s="3" t="s">
        <v>13</v>
      </c>
      <c r="E19" s="3">
        <v>14</v>
      </c>
      <c r="F19" s="21">
        <v>0</v>
      </c>
      <c r="G19" s="3">
        <v>2</v>
      </c>
      <c r="H19" s="26">
        <f t="shared" si="0"/>
        <v>0</v>
      </c>
      <c r="I19" s="6"/>
      <c r="J19" s="21">
        <f t="shared" si="1"/>
        <v>0</v>
      </c>
    </row>
    <row r="20" spans="1:10" ht="22.8" x14ac:dyDescent="0.25">
      <c r="A20" s="3" t="s">
        <v>45</v>
      </c>
      <c r="B20" s="2" t="s">
        <v>46</v>
      </c>
      <c r="C20" s="4" t="s">
        <v>44</v>
      </c>
      <c r="D20" s="3" t="s">
        <v>13</v>
      </c>
      <c r="E20" s="3">
        <v>14</v>
      </c>
      <c r="F20" s="21">
        <v>2100</v>
      </c>
      <c r="G20" s="3">
        <v>2</v>
      </c>
      <c r="H20" s="26">
        <f t="shared" si="0"/>
        <v>2100</v>
      </c>
      <c r="I20" s="6"/>
      <c r="J20" s="21">
        <f t="shared" si="1"/>
        <v>4200</v>
      </c>
    </row>
    <row r="21" spans="1:10" ht="22.8" x14ac:dyDescent="0.25">
      <c r="A21" s="3" t="s">
        <v>47</v>
      </c>
      <c r="B21" s="2" t="s">
        <v>19</v>
      </c>
      <c r="C21" s="4" t="s">
        <v>20</v>
      </c>
      <c r="D21" s="3" t="s">
        <v>13</v>
      </c>
      <c r="E21" s="3">
        <v>7</v>
      </c>
      <c r="F21" s="21">
        <v>0</v>
      </c>
      <c r="G21" s="3">
        <v>4</v>
      </c>
      <c r="H21" s="26">
        <f t="shared" si="0"/>
        <v>0</v>
      </c>
      <c r="I21" s="6"/>
      <c r="J21" s="21">
        <f t="shared" si="1"/>
        <v>0</v>
      </c>
    </row>
    <row r="22" spans="1:10" ht="13.2" x14ac:dyDescent="0.25">
      <c r="A22" s="3" t="s">
        <v>48</v>
      </c>
      <c r="B22" s="2" t="s">
        <v>49</v>
      </c>
      <c r="C22" s="4" t="s">
        <v>50</v>
      </c>
      <c r="D22" s="3" t="s">
        <v>13</v>
      </c>
      <c r="E22" s="3">
        <v>14</v>
      </c>
      <c r="F22" s="21">
        <v>0</v>
      </c>
      <c r="G22" s="3">
        <v>2</v>
      </c>
      <c r="H22" s="26">
        <f t="shared" si="0"/>
        <v>0</v>
      </c>
      <c r="I22" s="6"/>
      <c r="J22" s="21">
        <f t="shared" si="1"/>
        <v>0</v>
      </c>
    </row>
    <row r="23" spans="1:10" ht="13.2" x14ac:dyDescent="0.25">
      <c r="A23" s="3" t="s">
        <v>51</v>
      </c>
      <c r="B23" s="2" t="s">
        <v>52</v>
      </c>
      <c r="C23" s="4" t="s">
        <v>53</v>
      </c>
      <c r="D23" s="3" t="s">
        <v>13</v>
      </c>
      <c r="E23" s="3">
        <v>14</v>
      </c>
      <c r="F23" s="21">
        <v>0</v>
      </c>
      <c r="G23" s="3">
        <v>2</v>
      </c>
      <c r="H23" s="26">
        <f t="shared" si="0"/>
        <v>0</v>
      </c>
      <c r="I23" s="6"/>
      <c r="J23" s="21">
        <f t="shared" si="1"/>
        <v>0</v>
      </c>
    </row>
    <row r="24" spans="1:10" ht="22.8" x14ac:dyDescent="0.25">
      <c r="A24" s="3" t="s">
        <v>54</v>
      </c>
      <c r="B24" s="2" t="s">
        <v>55</v>
      </c>
      <c r="C24" s="4" t="s">
        <v>56</v>
      </c>
      <c r="D24" s="3">
        <v>36</v>
      </c>
      <c r="E24" s="3" t="s">
        <v>14</v>
      </c>
      <c r="F24" s="21">
        <v>7100</v>
      </c>
      <c r="G24" s="3">
        <v>2</v>
      </c>
      <c r="H24" s="26">
        <f t="shared" si="0"/>
        <v>7100</v>
      </c>
      <c r="I24" s="6"/>
      <c r="J24" s="21">
        <f t="shared" si="1"/>
        <v>14200</v>
      </c>
    </row>
    <row r="25" spans="1:10" ht="22.8" x14ac:dyDescent="0.25">
      <c r="A25" s="3" t="s">
        <v>57</v>
      </c>
      <c r="B25" s="2" t="s">
        <v>58</v>
      </c>
      <c r="C25" s="4" t="s">
        <v>59</v>
      </c>
      <c r="D25" s="3" t="s">
        <v>13</v>
      </c>
      <c r="E25" s="3">
        <v>4</v>
      </c>
      <c r="F25" s="21">
        <v>0</v>
      </c>
      <c r="G25" s="3">
        <v>2</v>
      </c>
      <c r="H25" s="26">
        <f t="shared" si="0"/>
        <v>0</v>
      </c>
      <c r="I25" s="6"/>
      <c r="J25" s="21">
        <f t="shared" si="1"/>
        <v>0</v>
      </c>
    </row>
    <row r="26" spans="1:10" ht="13.2" x14ac:dyDescent="0.25">
      <c r="A26" s="8" t="s">
        <v>0</v>
      </c>
      <c r="B26" s="45" t="s">
        <v>60</v>
      </c>
      <c r="C26" s="46" t="s">
        <v>0</v>
      </c>
      <c r="D26" s="46" t="s">
        <v>0</v>
      </c>
      <c r="E26" s="46" t="s">
        <v>0</v>
      </c>
      <c r="F26" s="46" t="s">
        <v>0</v>
      </c>
      <c r="G26" s="46" t="s">
        <v>0</v>
      </c>
      <c r="H26" s="46" t="s">
        <v>0</v>
      </c>
      <c r="I26" s="46" t="s">
        <v>0</v>
      </c>
      <c r="J26" s="30" t="s">
        <v>0</v>
      </c>
    </row>
    <row r="27" spans="1:10" ht="22.8" x14ac:dyDescent="0.25">
      <c r="A27" s="9" t="s">
        <v>61</v>
      </c>
      <c r="B27" s="5" t="s">
        <v>62</v>
      </c>
      <c r="C27" s="4" t="s">
        <v>63</v>
      </c>
      <c r="D27" s="3" t="s">
        <v>13</v>
      </c>
      <c r="E27" s="3">
        <v>28</v>
      </c>
      <c r="F27" s="21">
        <v>21600</v>
      </c>
      <c r="G27" s="3">
        <v>2</v>
      </c>
      <c r="H27" s="26">
        <f t="shared" ref="H27:H37" si="2">ROUND(F27-((F27*I27)/100),2)</f>
        <v>21600</v>
      </c>
      <c r="I27" s="6"/>
      <c r="J27" s="21">
        <f t="shared" ref="J27:J37" si="3">ROUND((G27*H27),2)</f>
        <v>43200</v>
      </c>
    </row>
    <row r="28" spans="1:10" ht="22.8" x14ac:dyDescent="0.25">
      <c r="A28" s="3" t="s">
        <v>64</v>
      </c>
      <c r="B28" s="2" t="s">
        <v>65</v>
      </c>
      <c r="C28" s="4" t="s">
        <v>66</v>
      </c>
      <c r="D28" s="3">
        <v>36</v>
      </c>
      <c r="E28" s="3" t="s">
        <v>14</v>
      </c>
      <c r="F28" s="21">
        <v>5616</v>
      </c>
      <c r="G28" s="3">
        <v>2</v>
      </c>
      <c r="H28" s="26">
        <f t="shared" si="2"/>
        <v>5616</v>
      </c>
      <c r="I28" s="6"/>
      <c r="J28" s="21">
        <f t="shared" si="3"/>
        <v>11232</v>
      </c>
    </row>
    <row r="29" spans="1:10" ht="13.2" x14ac:dyDescent="0.25">
      <c r="A29" s="3" t="s">
        <v>67</v>
      </c>
      <c r="B29" s="2" t="s">
        <v>37</v>
      </c>
      <c r="C29" s="4" t="s">
        <v>38</v>
      </c>
      <c r="D29" s="3" t="s">
        <v>13</v>
      </c>
      <c r="E29" s="3">
        <v>14</v>
      </c>
      <c r="F29" s="21">
        <v>0</v>
      </c>
      <c r="G29" s="3">
        <v>2</v>
      </c>
      <c r="H29" s="26">
        <f t="shared" si="2"/>
        <v>0</v>
      </c>
      <c r="I29" s="6"/>
      <c r="J29" s="21">
        <f t="shared" si="3"/>
        <v>0</v>
      </c>
    </row>
    <row r="30" spans="1:10" ht="13.2" x14ac:dyDescent="0.25">
      <c r="A30" s="3" t="s">
        <v>68</v>
      </c>
      <c r="B30" s="2" t="s">
        <v>40</v>
      </c>
      <c r="C30" s="4" t="s">
        <v>41</v>
      </c>
      <c r="D30" s="3" t="s">
        <v>13</v>
      </c>
      <c r="E30" s="3">
        <v>14</v>
      </c>
      <c r="F30" s="21">
        <v>0</v>
      </c>
      <c r="G30" s="3">
        <v>2</v>
      </c>
      <c r="H30" s="26">
        <f t="shared" si="2"/>
        <v>0</v>
      </c>
      <c r="I30" s="6"/>
      <c r="J30" s="21">
        <f t="shared" si="3"/>
        <v>0</v>
      </c>
    </row>
    <row r="31" spans="1:10" ht="22.8" x14ac:dyDescent="0.25">
      <c r="A31" s="3" t="s">
        <v>69</v>
      </c>
      <c r="B31" s="2" t="s">
        <v>70</v>
      </c>
      <c r="C31" s="4" t="s">
        <v>71</v>
      </c>
      <c r="D31" s="3" t="s">
        <v>13</v>
      </c>
      <c r="E31" s="3">
        <v>42</v>
      </c>
      <c r="F31" s="21">
        <v>0</v>
      </c>
      <c r="G31" s="3">
        <v>2</v>
      </c>
      <c r="H31" s="26">
        <f t="shared" si="2"/>
        <v>0</v>
      </c>
      <c r="I31" s="6"/>
      <c r="J31" s="21">
        <f t="shared" si="3"/>
        <v>0</v>
      </c>
    </row>
    <row r="32" spans="1:10" ht="22.8" x14ac:dyDescent="0.25">
      <c r="A32" s="3" t="s">
        <v>72</v>
      </c>
      <c r="B32" s="2" t="s">
        <v>73</v>
      </c>
      <c r="C32" s="4" t="s">
        <v>71</v>
      </c>
      <c r="D32" s="3" t="s">
        <v>13</v>
      </c>
      <c r="E32" s="3">
        <v>42</v>
      </c>
      <c r="F32" s="21">
        <v>2100</v>
      </c>
      <c r="G32" s="3">
        <v>2</v>
      </c>
      <c r="H32" s="26">
        <f t="shared" si="2"/>
        <v>2100</v>
      </c>
      <c r="I32" s="6"/>
      <c r="J32" s="21">
        <f t="shared" si="3"/>
        <v>4200</v>
      </c>
    </row>
    <row r="33" spans="1:10" ht="22.8" x14ac:dyDescent="0.25">
      <c r="A33" s="3" t="s">
        <v>74</v>
      </c>
      <c r="B33" s="2" t="s">
        <v>75</v>
      </c>
      <c r="C33" s="4" t="s">
        <v>76</v>
      </c>
      <c r="D33" s="3" t="s">
        <v>13</v>
      </c>
      <c r="E33" s="3">
        <v>7</v>
      </c>
      <c r="F33" s="21">
        <v>0</v>
      </c>
      <c r="G33" s="3">
        <v>4</v>
      </c>
      <c r="H33" s="26">
        <f t="shared" si="2"/>
        <v>0</v>
      </c>
      <c r="I33" s="6"/>
      <c r="J33" s="21">
        <f t="shared" si="3"/>
        <v>0</v>
      </c>
    </row>
    <row r="34" spans="1:10" ht="13.2" x14ac:dyDescent="0.25">
      <c r="A34" s="3" t="s">
        <v>77</v>
      </c>
      <c r="B34" s="2" t="s">
        <v>78</v>
      </c>
      <c r="C34" s="4" t="s">
        <v>79</v>
      </c>
      <c r="D34" s="3" t="s">
        <v>13</v>
      </c>
      <c r="E34" s="3">
        <v>14</v>
      </c>
      <c r="F34" s="21">
        <v>0</v>
      </c>
      <c r="G34" s="3">
        <v>2</v>
      </c>
      <c r="H34" s="26">
        <f t="shared" si="2"/>
        <v>0</v>
      </c>
      <c r="I34" s="6"/>
      <c r="J34" s="21">
        <f t="shared" si="3"/>
        <v>0</v>
      </c>
    </row>
    <row r="35" spans="1:10" ht="13.2" x14ac:dyDescent="0.25">
      <c r="A35" s="3" t="s">
        <v>80</v>
      </c>
      <c r="B35" s="2" t="s">
        <v>81</v>
      </c>
      <c r="C35" s="4" t="s">
        <v>82</v>
      </c>
      <c r="D35" s="3" t="s">
        <v>13</v>
      </c>
      <c r="E35" s="3">
        <v>14</v>
      </c>
      <c r="F35" s="21">
        <v>0</v>
      </c>
      <c r="G35" s="3">
        <v>2</v>
      </c>
      <c r="H35" s="26">
        <f t="shared" si="2"/>
        <v>0</v>
      </c>
      <c r="I35" s="6"/>
      <c r="J35" s="21">
        <f t="shared" si="3"/>
        <v>0</v>
      </c>
    </row>
    <row r="36" spans="1:10" ht="22.8" x14ac:dyDescent="0.25">
      <c r="A36" s="3" t="s">
        <v>83</v>
      </c>
      <c r="B36" s="2" t="s">
        <v>55</v>
      </c>
      <c r="C36" s="4" t="s">
        <v>56</v>
      </c>
      <c r="D36" s="3">
        <v>36</v>
      </c>
      <c r="E36" s="3" t="s">
        <v>14</v>
      </c>
      <c r="F36" s="21">
        <v>7100</v>
      </c>
      <c r="G36" s="3">
        <v>2</v>
      </c>
      <c r="H36" s="26">
        <f t="shared" si="2"/>
        <v>7100</v>
      </c>
      <c r="I36" s="6"/>
      <c r="J36" s="21">
        <f t="shared" si="3"/>
        <v>14200</v>
      </c>
    </row>
    <row r="37" spans="1:10" ht="22.8" x14ac:dyDescent="0.25">
      <c r="A37" s="3" t="s">
        <v>84</v>
      </c>
      <c r="B37" s="2" t="s">
        <v>58</v>
      </c>
      <c r="C37" s="4" t="s">
        <v>59</v>
      </c>
      <c r="D37" s="3" t="s">
        <v>13</v>
      </c>
      <c r="E37" s="3">
        <v>4</v>
      </c>
      <c r="F37" s="21">
        <v>0</v>
      </c>
      <c r="G37" s="3">
        <v>2</v>
      </c>
      <c r="H37" s="26">
        <f t="shared" si="2"/>
        <v>0</v>
      </c>
      <c r="I37" s="6"/>
      <c r="J37" s="21">
        <f t="shared" si="3"/>
        <v>0</v>
      </c>
    </row>
    <row r="38" spans="1:10" ht="13.2" x14ac:dyDescent="0.25">
      <c r="A38" s="8" t="s">
        <v>0</v>
      </c>
      <c r="B38" s="45" t="s">
        <v>85</v>
      </c>
      <c r="C38" s="46" t="s">
        <v>0</v>
      </c>
      <c r="D38" s="46" t="s">
        <v>0</v>
      </c>
      <c r="E38" s="46" t="s">
        <v>0</v>
      </c>
      <c r="F38" s="46" t="s">
        <v>0</v>
      </c>
      <c r="G38" s="46" t="s">
        <v>0</v>
      </c>
      <c r="H38" s="46" t="s">
        <v>0</v>
      </c>
      <c r="I38" s="46" t="s">
        <v>0</v>
      </c>
      <c r="J38" s="30" t="s">
        <v>0</v>
      </c>
    </row>
    <row r="39" spans="1:10" ht="22.8" x14ac:dyDescent="0.25">
      <c r="A39" s="9" t="s">
        <v>86</v>
      </c>
      <c r="B39" s="5" t="s">
        <v>87</v>
      </c>
      <c r="C39" s="4" t="s">
        <v>88</v>
      </c>
      <c r="D39" s="3" t="s">
        <v>13</v>
      </c>
      <c r="E39" s="3">
        <v>28</v>
      </c>
      <c r="F39" s="21">
        <v>23500</v>
      </c>
      <c r="G39" s="3">
        <v>4</v>
      </c>
      <c r="H39" s="26">
        <f t="shared" ref="H39:H49" si="4">ROUND(F39-((F39*I39)/100),2)</f>
        <v>23500</v>
      </c>
      <c r="I39" s="6"/>
      <c r="J39" s="21">
        <f t="shared" ref="J39:J49" si="5">ROUND((G39*H39),2)</f>
        <v>94000</v>
      </c>
    </row>
    <row r="40" spans="1:10" ht="22.8" x14ac:dyDescent="0.25">
      <c r="A40" s="3" t="s">
        <v>89</v>
      </c>
      <c r="B40" s="2" t="s">
        <v>90</v>
      </c>
      <c r="C40" s="4" t="s">
        <v>91</v>
      </c>
      <c r="D40" s="3">
        <v>36</v>
      </c>
      <c r="E40" s="3" t="s">
        <v>14</v>
      </c>
      <c r="F40" s="21">
        <v>5076</v>
      </c>
      <c r="G40" s="3">
        <v>4</v>
      </c>
      <c r="H40" s="26">
        <f t="shared" si="4"/>
        <v>5076</v>
      </c>
      <c r="I40" s="6"/>
      <c r="J40" s="21">
        <f t="shared" si="5"/>
        <v>20304</v>
      </c>
    </row>
    <row r="41" spans="1:10" ht="13.2" x14ac:dyDescent="0.25">
      <c r="A41" s="3" t="s">
        <v>92</v>
      </c>
      <c r="B41" s="2" t="s">
        <v>37</v>
      </c>
      <c r="C41" s="4" t="s">
        <v>38</v>
      </c>
      <c r="D41" s="3" t="s">
        <v>13</v>
      </c>
      <c r="E41" s="3">
        <v>14</v>
      </c>
      <c r="F41" s="21">
        <v>0</v>
      </c>
      <c r="G41" s="3">
        <v>4</v>
      </c>
      <c r="H41" s="26">
        <f t="shared" si="4"/>
        <v>0</v>
      </c>
      <c r="I41" s="6"/>
      <c r="J41" s="21">
        <f t="shared" si="5"/>
        <v>0</v>
      </c>
    </row>
    <row r="42" spans="1:10" ht="13.2" x14ac:dyDescent="0.25">
      <c r="A42" s="3" t="s">
        <v>93</v>
      </c>
      <c r="B42" s="2" t="s">
        <v>40</v>
      </c>
      <c r="C42" s="4" t="s">
        <v>41</v>
      </c>
      <c r="D42" s="3" t="s">
        <v>13</v>
      </c>
      <c r="E42" s="3">
        <v>14</v>
      </c>
      <c r="F42" s="21">
        <v>0</v>
      </c>
      <c r="G42" s="3">
        <v>4</v>
      </c>
      <c r="H42" s="26">
        <f t="shared" si="4"/>
        <v>0</v>
      </c>
      <c r="I42" s="6"/>
      <c r="J42" s="21">
        <f t="shared" si="5"/>
        <v>0</v>
      </c>
    </row>
    <row r="43" spans="1:10" ht="22.8" x14ac:dyDescent="0.25">
      <c r="A43" s="3" t="s">
        <v>94</v>
      </c>
      <c r="B43" s="2" t="s">
        <v>70</v>
      </c>
      <c r="C43" s="4" t="s">
        <v>71</v>
      </c>
      <c r="D43" s="3" t="s">
        <v>13</v>
      </c>
      <c r="E43" s="3">
        <v>42</v>
      </c>
      <c r="F43" s="21">
        <v>0</v>
      </c>
      <c r="G43" s="3">
        <v>4</v>
      </c>
      <c r="H43" s="26">
        <f t="shared" si="4"/>
        <v>0</v>
      </c>
      <c r="I43" s="6"/>
      <c r="J43" s="21">
        <f t="shared" si="5"/>
        <v>0</v>
      </c>
    </row>
    <row r="44" spans="1:10" ht="22.8" x14ac:dyDescent="0.25">
      <c r="A44" s="3" t="s">
        <v>95</v>
      </c>
      <c r="B44" s="2" t="s">
        <v>75</v>
      </c>
      <c r="C44" s="4" t="s">
        <v>76</v>
      </c>
      <c r="D44" s="3" t="s">
        <v>13</v>
      </c>
      <c r="E44" s="3">
        <v>7</v>
      </c>
      <c r="F44" s="21">
        <v>0</v>
      </c>
      <c r="G44" s="3">
        <v>8</v>
      </c>
      <c r="H44" s="26">
        <f t="shared" si="4"/>
        <v>0</v>
      </c>
      <c r="I44" s="6"/>
      <c r="J44" s="21">
        <f t="shared" si="5"/>
        <v>0</v>
      </c>
    </row>
    <row r="45" spans="1:10" ht="13.2" x14ac:dyDescent="0.25">
      <c r="A45" s="3" t="s">
        <v>96</v>
      </c>
      <c r="B45" s="2" t="s">
        <v>78</v>
      </c>
      <c r="C45" s="4" t="s">
        <v>79</v>
      </c>
      <c r="D45" s="3" t="s">
        <v>13</v>
      </c>
      <c r="E45" s="3">
        <v>14</v>
      </c>
      <c r="F45" s="21">
        <v>0</v>
      </c>
      <c r="G45" s="3">
        <v>4</v>
      </c>
      <c r="H45" s="26">
        <f t="shared" si="4"/>
        <v>0</v>
      </c>
      <c r="I45" s="6"/>
      <c r="J45" s="21">
        <f t="shared" si="5"/>
        <v>0</v>
      </c>
    </row>
    <row r="46" spans="1:10" ht="13.2" x14ac:dyDescent="0.25">
      <c r="A46" s="3" t="s">
        <v>97</v>
      </c>
      <c r="B46" s="2" t="s">
        <v>98</v>
      </c>
      <c r="C46" s="4" t="s">
        <v>82</v>
      </c>
      <c r="D46" s="3" t="s">
        <v>13</v>
      </c>
      <c r="E46" s="3">
        <v>14</v>
      </c>
      <c r="F46" s="21">
        <v>0</v>
      </c>
      <c r="G46" s="3">
        <v>4</v>
      </c>
      <c r="H46" s="26">
        <f t="shared" si="4"/>
        <v>0</v>
      </c>
      <c r="I46" s="6"/>
      <c r="J46" s="21">
        <f t="shared" si="5"/>
        <v>0</v>
      </c>
    </row>
    <row r="47" spans="1:10" ht="22.8" x14ac:dyDescent="0.25">
      <c r="A47" s="3" t="s">
        <v>99</v>
      </c>
      <c r="B47" s="2" t="s">
        <v>100</v>
      </c>
      <c r="C47" s="4" t="s">
        <v>56</v>
      </c>
      <c r="D47" s="3">
        <v>36</v>
      </c>
      <c r="E47" s="3" t="s">
        <v>14</v>
      </c>
      <c r="F47" s="21">
        <v>12100</v>
      </c>
      <c r="G47" s="3">
        <v>4</v>
      </c>
      <c r="H47" s="26">
        <f t="shared" si="4"/>
        <v>12100</v>
      </c>
      <c r="I47" s="6"/>
      <c r="J47" s="21">
        <f t="shared" si="5"/>
        <v>48400</v>
      </c>
    </row>
    <row r="48" spans="1:10" ht="22.8" x14ac:dyDescent="0.25">
      <c r="A48" s="3" t="s">
        <v>101</v>
      </c>
      <c r="B48" s="2" t="s">
        <v>58</v>
      </c>
      <c r="C48" s="4" t="s">
        <v>59</v>
      </c>
      <c r="D48" s="3" t="s">
        <v>13</v>
      </c>
      <c r="E48" s="3">
        <v>4</v>
      </c>
      <c r="F48" s="21">
        <v>0</v>
      </c>
      <c r="G48" s="3">
        <v>4</v>
      </c>
      <c r="H48" s="26">
        <f t="shared" si="4"/>
        <v>0</v>
      </c>
      <c r="I48" s="6"/>
      <c r="J48" s="21">
        <f t="shared" si="5"/>
        <v>0</v>
      </c>
    </row>
    <row r="49" spans="1:10" ht="22.8" x14ac:dyDescent="0.25">
      <c r="A49" s="3" t="s">
        <v>102</v>
      </c>
      <c r="B49" s="2" t="s">
        <v>73</v>
      </c>
      <c r="C49" s="4" t="s">
        <v>71</v>
      </c>
      <c r="D49" s="3" t="s">
        <v>13</v>
      </c>
      <c r="E49" s="3">
        <v>42</v>
      </c>
      <c r="F49" s="21">
        <v>2100</v>
      </c>
      <c r="G49" s="3">
        <v>4</v>
      </c>
      <c r="H49" s="26">
        <f t="shared" si="4"/>
        <v>2100</v>
      </c>
      <c r="I49" s="6"/>
      <c r="J49" s="21">
        <f t="shared" si="5"/>
        <v>8400</v>
      </c>
    </row>
    <row r="50" spans="1:10" ht="13.2" x14ac:dyDescent="0.25">
      <c r="A50" s="8" t="s">
        <v>0</v>
      </c>
      <c r="B50" s="45" t="s">
        <v>103</v>
      </c>
      <c r="C50" s="46" t="s">
        <v>0</v>
      </c>
      <c r="D50" s="46" t="s">
        <v>0</v>
      </c>
      <c r="E50" s="46" t="s">
        <v>0</v>
      </c>
      <c r="F50" s="46" t="s">
        <v>0</v>
      </c>
      <c r="G50" s="46" t="s">
        <v>0</v>
      </c>
      <c r="H50" s="46" t="s">
        <v>0</v>
      </c>
      <c r="I50" s="46" t="s">
        <v>0</v>
      </c>
      <c r="J50" s="30" t="s">
        <v>0</v>
      </c>
    </row>
    <row r="51" spans="1:10" ht="22.8" x14ac:dyDescent="0.25">
      <c r="A51" s="9" t="s">
        <v>104</v>
      </c>
      <c r="B51" s="5" t="s">
        <v>222</v>
      </c>
      <c r="C51" s="4" t="s">
        <v>223</v>
      </c>
      <c r="D51" s="3" t="s">
        <v>13</v>
      </c>
      <c r="E51" s="3">
        <v>21</v>
      </c>
      <c r="F51" s="21">
        <v>189995</v>
      </c>
      <c r="G51" s="3">
        <v>2</v>
      </c>
      <c r="H51" s="26">
        <f t="shared" ref="H51:H64" si="6">ROUND(F51-((F51*I51)/100),2)</f>
        <v>189995</v>
      </c>
      <c r="I51" s="6"/>
      <c r="J51" s="21">
        <f t="shared" ref="J51:J64" si="7">ROUND((G51*H51),2)</f>
        <v>379990</v>
      </c>
    </row>
    <row r="52" spans="1:10" ht="22.8" x14ac:dyDescent="0.25">
      <c r="A52" s="3" t="s">
        <v>105</v>
      </c>
      <c r="B52" s="2" t="s">
        <v>224</v>
      </c>
      <c r="C52" s="4" t="s">
        <v>225</v>
      </c>
      <c r="D52" s="3">
        <v>36</v>
      </c>
      <c r="E52" s="3" t="s">
        <v>14</v>
      </c>
      <c r="F52" s="21">
        <v>45600</v>
      </c>
      <c r="G52" s="3">
        <v>2</v>
      </c>
      <c r="H52" s="26">
        <f t="shared" si="6"/>
        <v>45600</v>
      </c>
      <c r="I52" s="6"/>
      <c r="J52" s="21">
        <f t="shared" si="7"/>
        <v>91200</v>
      </c>
    </row>
    <row r="53" spans="1:10" ht="22.8" x14ac:dyDescent="0.25">
      <c r="A53" s="3" t="s">
        <v>106</v>
      </c>
      <c r="B53" s="2" t="s">
        <v>107</v>
      </c>
      <c r="C53" s="4" t="s">
        <v>108</v>
      </c>
      <c r="D53" s="3" t="s">
        <v>13</v>
      </c>
      <c r="E53" s="3">
        <v>21</v>
      </c>
      <c r="F53" s="21">
        <v>0</v>
      </c>
      <c r="G53" s="3">
        <v>2</v>
      </c>
      <c r="H53" s="26">
        <f t="shared" si="6"/>
        <v>0</v>
      </c>
      <c r="I53" s="6"/>
      <c r="J53" s="21">
        <f t="shared" si="7"/>
        <v>0</v>
      </c>
    </row>
    <row r="54" spans="1:10" ht="22.8" x14ac:dyDescent="0.25">
      <c r="A54" s="3" t="s">
        <v>109</v>
      </c>
      <c r="B54" s="2" t="s">
        <v>19</v>
      </c>
      <c r="C54" s="4" t="s">
        <v>20</v>
      </c>
      <c r="D54" s="3" t="s">
        <v>13</v>
      </c>
      <c r="E54" s="3">
        <v>7</v>
      </c>
      <c r="F54" s="21">
        <v>0</v>
      </c>
      <c r="G54" s="3">
        <v>4</v>
      </c>
      <c r="H54" s="26">
        <f t="shared" si="6"/>
        <v>0</v>
      </c>
      <c r="I54" s="6"/>
      <c r="J54" s="21">
        <f t="shared" si="7"/>
        <v>0</v>
      </c>
    </row>
    <row r="55" spans="1:10" ht="22.8" x14ac:dyDescent="0.25">
      <c r="A55" s="3" t="s">
        <v>112</v>
      </c>
      <c r="B55" s="2" t="s">
        <v>226</v>
      </c>
      <c r="C55" s="4" t="s">
        <v>227</v>
      </c>
      <c r="D55" s="3" t="s">
        <v>13</v>
      </c>
      <c r="E55" s="3">
        <v>21</v>
      </c>
      <c r="F55" s="21">
        <v>0</v>
      </c>
      <c r="G55" s="3">
        <v>2</v>
      </c>
      <c r="H55" s="26">
        <f t="shared" si="6"/>
        <v>0</v>
      </c>
      <c r="I55" s="6"/>
      <c r="J55" s="21">
        <f t="shared" si="7"/>
        <v>0</v>
      </c>
    </row>
    <row r="56" spans="1:10" ht="22.8" x14ac:dyDescent="0.25">
      <c r="A56" s="3" t="s">
        <v>113</v>
      </c>
      <c r="B56" s="2" t="s">
        <v>228</v>
      </c>
      <c r="C56" s="4" t="s">
        <v>229</v>
      </c>
      <c r="D56" s="3" t="s">
        <v>13</v>
      </c>
      <c r="E56" s="3">
        <v>21</v>
      </c>
      <c r="F56" s="21">
        <v>0</v>
      </c>
      <c r="G56" s="3">
        <v>2</v>
      </c>
      <c r="H56" s="26">
        <f t="shared" si="6"/>
        <v>0</v>
      </c>
      <c r="I56" s="6"/>
      <c r="J56" s="21">
        <f t="shared" si="7"/>
        <v>0</v>
      </c>
    </row>
    <row r="57" spans="1:10" ht="22.8" x14ac:dyDescent="0.25">
      <c r="A57" s="3" t="s">
        <v>114</v>
      </c>
      <c r="B57" s="2" t="s">
        <v>230</v>
      </c>
      <c r="C57" s="4" t="s">
        <v>231</v>
      </c>
      <c r="D57" s="3" t="s">
        <v>13</v>
      </c>
      <c r="E57" s="3">
        <v>21</v>
      </c>
      <c r="F57" s="21">
        <v>0</v>
      </c>
      <c r="G57" s="3">
        <v>2</v>
      </c>
      <c r="H57" s="26">
        <f t="shared" si="6"/>
        <v>0</v>
      </c>
      <c r="I57" s="6"/>
      <c r="J57" s="21">
        <f t="shared" si="7"/>
        <v>0</v>
      </c>
    </row>
    <row r="58" spans="1:10" ht="13.2" x14ac:dyDescent="0.25">
      <c r="A58" s="3" t="s">
        <v>115</v>
      </c>
      <c r="B58" s="2" t="s">
        <v>116</v>
      </c>
      <c r="C58" s="4" t="s">
        <v>117</v>
      </c>
      <c r="D58" s="3" t="s">
        <v>13</v>
      </c>
      <c r="E58" s="3">
        <v>21</v>
      </c>
      <c r="F58" s="21">
        <v>0</v>
      </c>
      <c r="G58" s="3">
        <v>2</v>
      </c>
      <c r="H58" s="26">
        <f t="shared" si="6"/>
        <v>0</v>
      </c>
      <c r="I58" s="6"/>
      <c r="J58" s="21">
        <f t="shared" si="7"/>
        <v>0</v>
      </c>
    </row>
    <row r="59" spans="1:10" ht="22.8" x14ac:dyDescent="0.25">
      <c r="A59" s="3" t="s">
        <v>118</v>
      </c>
      <c r="B59" s="2" t="s">
        <v>107</v>
      </c>
      <c r="C59" s="4" t="s">
        <v>108</v>
      </c>
      <c r="D59" s="3" t="s">
        <v>13</v>
      </c>
      <c r="E59" s="3">
        <v>21</v>
      </c>
      <c r="F59" s="21">
        <v>0</v>
      </c>
      <c r="G59" s="3">
        <v>2</v>
      </c>
      <c r="H59" s="26">
        <f t="shared" si="6"/>
        <v>0</v>
      </c>
      <c r="I59" s="6"/>
      <c r="J59" s="21">
        <f t="shared" si="7"/>
        <v>0</v>
      </c>
    </row>
    <row r="60" spans="1:10" ht="13.2" x14ac:dyDescent="0.25">
      <c r="A60" s="3" t="s">
        <v>119</v>
      </c>
      <c r="B60" s="2" t="s">
        <v>232</v>
      </c>
      <c r="C60" s="4" t="s">
        <v>233</v>
      </c>
      <c r="D60" s="3" t="s">
        <v>13</v>
      </c>
      <c r="E60" s="3">
        <v>21</v>
      </c>
      <c r="F60" s="21">
        <v>0</v>
      </c>
      <c r="G60" s="3">
        <v>12</v>
      </c>
      <c r="H60" s="26">
        <f t="shared" si="6"/>
        <v>0</v>
      </c>
      <c r="I60" s="6"/>
      <c r="J60" s="21">
        <f t="shared" si="7"/>
        <v>0</v>
      </c>
    </row>
    <row r="61" spans="1:10" ht="13.2" x14ac:dyDescent="0.25">
      <c r="A61" s="3" t="s">
        <v>121</v>
      </c>
      <c r="B61" s="2" t="s">
        <v>123</v>
      </c>
      <c r="C61" s="4" t="s">
        <v>124</v>
      </c>
      <c r="D61" s="3" t="s">
        <v>13</v>
      </c>
      <c r="E61" s="3">
        <v>21</v>
      </c>
      <c r="F61" s="21">
        <v>0</v>
      </c>
      <c r="G61" s="3">
        <v>2</v>
      </c>
      <c r="H61" s="26">
        <f t="shared" si="6"/>
        <v>0</v>
      </c>
      <c r="I61" s="6"/>
      <c r="J61" s="21">
        <f t="shared" si="7"/>
        <v>0</v>
      </c>
    </row>
    <row r="62" spans="1:10" ht="13.2" x14ac:dyDescent="0.25">
      <c r="A62" s="3" t="s">
        <v>122</v>
      </c>
      <c r="B62" s="2" t="s">
        <v>234</v>
      </c>
      <c r="C62" s="4" t="s">
        <v>120</v>
      </c>
      <c r="D62" s="3" t="s">
        <v>13</v>
      </c>
      <c r="E62" s="3">
        <v>21</v>
      </c>
      <c r="F62" s="21">
        <v>0</v>
      </c>
      <c r="G62" s="3">
        <v>2</v>
      </c>
      <c r="H62" s="26">
        <f t="shared" si="6"/>
        <v>0</v>
      </c>
      <c r="I62" s="6"/>
      <c r="J62" s="21">
        <f t="shared" si="7"/>
        <v>0</v>
      </c>
    </row>
    <row r="63" spans="1:10" ht="22.8" x14ac:dyDescent="0.25">
      <c r="A63" s="3" t="s">
        <v>125</v>
      </c>
      <c r="B63" s="2" t="s">
        <v>126</v>
      </c>
      <c r="C63" s="4" t="s">
        <v>127</v>
      </c>
      <c r="D63" s="3" t="s">
        <v>13</v>
      </c>
      <c r="E63" s="3">
        <v>14</v>
      </c>
      <c r="F63" s="21">
        <v>0</v>
      </c>
      <c r="G63" s="3">
        <v>2</v>
      </c>
      <c r="H63" s="26">
        <f t="shared" si="6"/>
        <v>0</v>
      </c>
      <c r="I63" s="6"/>
      <c r="J63" s="21">
        <f t="shared" si="7"/>
        <v>0</v>
      </c>
    </row>
    <row r="64" spans="1:10" ht="22.8" x14ac:dyDescent="0.25">
      <c r="A64" s="3" t="s">
        <v>128</v>
      </c>
      <c r="B64" s="2" t="s">
        <v>129</v>
      </c>
      <c r="C64" s="4" t="s">
        <v>130</v>
      </c>
      <c r="D64" s="3" t="s">
        <v>13</v>
      </c>
      <c r="E64" s="3">
        <v>21</v>
      </c>
      <c r="F64" s="21">
        <v>0</v>
      </c>
      <c r="G64" s="3">
        <v>4</v>
      </c>
      <c r="H64" s="26">
        <f t="shared" si="6"/>
        <v>0</v>
      </c>
      <c r="I64" s="6"/>
      <c r="J64" s="21">
        <f t="shared" si="7"/>
        <v>0</v>
      </c>
    </row>
    <row r="65" spans="1:10" ht="13.2" x14ac:dyDescent="0.25">
      <c r="A65" s="8" t="s">
        <v>0</v>
      </c>
      <c r="B65" s="52" t="s">
        <v>235</v>
      </c>
      <c r="C65" s="46" t="s">
        <v>0</v>
      </c>
      <c r="D65" s="46" t="s">
        <v>0</v>
      </c>
      <c r="E65" s="46" t="s">
        <v>0</v>
      </c>
      <c r="F65" s="46" t="s">
        <v>0</v>
      </c>
      <c r="G65" s="46" t="s">
        <v>0</v>
      </c>
      <c r="H65" s="46" t="s">
        <v>0</v>
      </c>
      <c r="I65" s="46" t="s">
        <v>0</v>
      </c>
      <c r="J65" s="30" t="s">
        <v>0</v>
      </c>
    </row>
    <row r="66" spans="1:10" ht="22.8" x14ac:dyDescent="0.25">
      <c r="A66" s="9" t="s">
        <v>131</v>
      </c>
      <c r="B66" s="5" t="s">
        <v>132</v>
      </c>
      <c r="C66" s="4" t="s">
        <v>133</v>
      </c>
      <c r="D66" s="3" t="s">
        <v>13</v>
      </c>
      <c r="E66" s="3">
        <v>14</v>
      </c>
      <c r="F66" s="21">
        <v>29995</v>
      </c>
      <c r="G66" s="3">
        <v>2</v>
      </c>
      <c r="H66" s="26">
        <f t="shared" ref="H66:H91" si="8">ROUND(F66-((F66*I66)/100),2)</f>
        <v>29995</v>
      </c>
      <c r="I66" s="6"/>
      <c r="J66" s="21">
        <f t="shared" ref="J66:J91" si="9">ROUND((G66*H66),2)</f>
        <v>59990</v>
      </c>
    </row>
    <row r="67" spans="1:10" ht="22.8" x14ac:dyDescent="0.25">
      <c r="A67" s="3" t="s">
        <v>134</v>
      </c>
      <c r="B67" s="2" t="s">
        <v>135</v>
      </c>
      <c r="C67" s="4" t="s">
        <v>136</v>
      </c>
      <c r="D67" s="3">
        <v>36</v>
      </c>
      <c r="E67" s="3" t="s">
        <v>14</v>
      </c>
      <c r="F67" s="21">
        <v>7200</v>
      </c>
      <c r="G67" s="3">
        <v>2</v>
      </c>
      <c r="H67" s="26">
        <f t="shared" si="8"/>
        <v>7200</v>
      </c>
      <c r="I67" s="6"/>
      <c r="J67" s="21">
        <f t="shared" si="9"/>
        <v>14400</v>
      </c>
    </row>
    <row r="68" spans="1:10" ht="22.8" x14ac:dyDescent="0.25">
      <c r="A68" s="3" t="s">
        <v>137</v>
      </c>
      <c r="B68" s="2" t="s">
        <v>138</v>
      </c>
      <c r="C68" s="4" t="s">
        <v>139</v>
      </c>
      <c r="D68" s="3" t="s">
        <v>13</v>
      </c>
      <c r="E68" s="3">
        <v>21</v>
      </c>
      <c r="F68" s="21">
        <v>0</v>
      </c>
      <c r="G68" s="3">
        <v>2</v>
      </c>
      <c r="H68" s="26">
        <f t="shared" si="8"/>
        <v>0</v>
      </c>
      <c r="I68" s="6"/>
      <c r="J68" s="21">
        <f t="shared" si="9"/>
        <v>0</v>
      </c>
    </row>
    <row r="69" spans="1:10" ht="22.8" x14ac:dyDescent="0.25">
      <c r="A69" s="3" t="s">
        <v>140</v>
      </c>
      <c r="B69" s="2" t="s">
        <v>141</v>
      </c>
      <c r="C69" s="4" t="s">
        <v>142</v>
      </c>
      <c r="D69" s="3" t="s">
        <v>13</v>
      </c>
      <c r="E69" s="3">
        <v>14</v>
      </c>
      <c r="F69" s="21">
        <v>2500</v>
      </c>
      <c r="G69" s="3">
        <v>2</v>
      </c>
      <c r="H69" s="26">
        <f t="shared" si="8"/>
        <v>2500</v>
      </c>
      <c r="I69" s="6"/>
      <c r="J69" s="21">
        <f t="shared" si="9"/>
        <v>5000</v>
      </c>
    </row>
    <row r="70" spans="1:10" ht="22.8" x14ac:dyDescent="0.25">
      <c r="A70" s="3" t="s">
        <v>143</v>
      </c>
      <c r="B70" s="2" t="s">
        <v>110</v>
      </c>
      <c r="C70" s="4" t="s">
        <v>111</v>
      </c>
      <c r="D70" s="3" t="s">
        <v>13</v>
      </c>
      <c r="E70" s="3">
        <v>35</v>
      </c>
      <c r="F70" s="21">
        <v>0</v>
      </c>
      <c r="G70" s="3">
        <v>4</v>
      </c>
      <c r="H70" s="26">
        <f t="shared" si="8"/>
        <v>0</v>
      </c>
      <c r="I70" s="6"/>
      <c r="J70" s="21">
        <f t="shared" si="9"/>
        <v>0</v>
      </c>
    </row>
    <row r="71" spans="1:10" ht="22.8" x14ac:dyDescent="0.25">
      <c r="A71" s="3" t="s">
        <v>144</v>
      </c>
      <c r="B71" s="2" t="s">
        <v>145</v>
      </c>
      <c r="C71" s="4" t="s">
        <v>146</v>
      </c>
      <c r="D71" s="3" t="s">
        <v>13</v>
      </c>
      <c r="E71" s="3">
        <v>14</v>
      </c>
      <c r="F71" s="21">
        <v>0</v>
      </c>
      <c r="G71" s="3">
        <v>2</v>
      </c>
      <c r="H71" s="26">
        <f t="shared" si="8"/>
        <v>0</v>
      </c>
      <c r="I71" s="6"/>
      <c r="J71" s="21">
        <f t="shared" si="9"/>
        <v>0</v>
      </c>
    </row>
    <row r="72" spans="1:10" ht="22.8" x14ac:dyDescent="0.25">
      <c r="A72" s="3" t="s">
        <v>147</v>
      </c>
      <c r="B72" s="2" t="s">
        <v>148</v>
      </c>
      <c r="C72" s="4" t="s">
        <v>149</v>
      </c>
      <c r="D72" s="3" t="s">
        <v>13</v>
      </c>
      <c r="E72" s="3">
        <v>14</v>
      </c>
      <c r="F72" s="21">
        <v>0</v>
      </c>
      <c r="G72" s="3">
        <v>2</v>
      </c>
      <c r="H72" s="26">
        <f t="shared" si="8"/>
        <v>0</v>
      </c>
      <c r="I72" s="6"/>
      <c r="J72" s="21">
        <f t="shared" si="9"/>
        <v>0</v>
      </c>
    </row>
    <row r="73" spans="1:10" ht="13.2" x14ac:dyDescent="0.25">
      <c r="A73" s="3" t="s">
        <v>150</v>
      </c>
      <c r="B73" s="2" t="s">
        <v>151</v>
      </c>
      <c r="C73" s="4" t="s">
        <v>152</v>
      </c>
      <c r="D73" s="3" t="s">
        <v>13</v>
      </c>
      <c r="E73" s="3">
        <v>14</v>
      </c>
      <c r="F73" s="21">
        <v>0</v>
      </c>
      <c r="G73" s="3">
        <v>2</v>
      </c>
      <c r="H73" s="26">
        <f t="shared" si="8"/>
        <v>0</v>
      </c>
      <c r="I73" s="6"/>
      <c r="J73" s="21">
        <f t="shared" si="9"/>
        <v>0</v>
      </c>
    </row>
    <row r="74" spans="1:10" ht="22.8" x14ac:dyDescent="0.25">
      <c r="A74" s="3" t="s">
        <v>153</v>
      </c>
      <c r="B74" s="2" t="s">
        <v>154</v>
      </c>
      <c r="C74" s="4" t="s">
        <v>155</v>
      </c>
      <c r="D74" s="3" t="s">
        <v>13</v>
      </c>
      <c r="E74" s="3">
        <v>14</v>
      </c>
      <c r="F74" s="21">
        <v>0</v>
      </c>
      <c r="G74" s="3">
        <v>2</v>
      </c>
      <c r="H74" s="26">
        <f t="shared" si="8"/>
        <v>0</v>
      </c>
      <c r="I74" s="6"/>
      <c r="J74" s="21">
        <f t="shared" si="9"/>
        <v>0</v>
      </c>
    </row>
    <row r="75" spans="1:10" ht="13.2" x14ac:dyDescent="0.25">
      <c r="A75" s="3" t="s">
        <v>156</v>
      </c>
      <c r="B75" s="2" t="s">
        <v>157</v>
      </c>
      <c r="C75" s="4" t="s">
        <v>158</v>
      </c>
      <c r="D75" s="3" t="s">
        <v>13</v>
      </c>
      <c r="E75" s="3">
        <v>14</v>
      </c>
      <c r="F75" s="21">
        <v>0</v>
      </c>
      <c r="G75" s="3">
        <v>2</v>
      </c>
      <c r="H75" s="26">
        <f t="shared" si="8"/>
        <v>0</v>
      </c>
      <c r="I75" s="6"/>
      <c r="J75" s="21">
        <f t="shared" si="9"/>
        <v>0</v>
      </c>
    </row>
    <row r="76" spans="1:10" ht="22.8" x14ac:dyDescent="0.25">
      <c r="A76" s="3" t="s">
        <v>159</v>
      </c>
      <c r="B76" s="2" t="s">
        <v>141</v>
      </c>
      <c r="C76" s="4" t="s">
        <v>142</v>
      </c>
      <c r="D76" s="3" t="s">
        <v>13</v>
      </c>
      <c r="E76" s="3">
        <v>14</v>
      </c>
      <c r="F76" s="21">
        <v>0</v>
      </c>
      <c r="G76" s="3">
        <v>2</v>
      </c>
      <c r="H76" s="26">
        <f t="shared" si="8"/>
        <v>0</v>
      </c>
      <c r="I76" s="6"/>
      <c r="J76" s="21">
        <f t="shared" si="9"/>
        <v>0</v>
      </c>
    </row>
    <row r="77" spans="1:10" ht="13.2" x14ac:dyDescent="0.25">
      <c r="A77" s="3" t="s">
        <v>160</v>
      </c>
      <c r="B77" s="2" t="s">
        <v>161</v>
      </c>
      <c r="C77" s="4" t="s">
        <v>162</v>
      </c>
      <c r="D77" s="3" t="s">
        <v>13</v>
      </c>
      <c r="E77" s="3">
        <v>14</v>
      </c>
      <c r="F77" s="21">
        <v>0</v>
      </c>
      <c r="G77" s="3">
        <v>2</v>
      </c>
      <c r="H77" s="26">
        <f t="shared" si="8"/>
        <v>0</v>
      </c>
      <c r="I77" s="6"/>
      <c r="J77" s="21">
        <f t="shared" si="9"/>
        <v>0</v>
      </c>
    </row>
    <row r="78" spans="1:10" ht="22.8" x14ac:dyDescent="0.25">
      <c r="A78" s="9" t="s">
        <v>163</v>
      </c>
      <c r="B78" s="5" t="s">
        <v>164</v>
      </c>
      <c r="C78" s="4" t="s">
        <v>165</v>
      </c>
      <c r="D78" s="3" t="s">
        <v>13</v>
      </c>
      <c r="E78" s="3">
        <v>21</v>
      </c>
      <c r="F78" s="21">
        <v>1195</v>
      </c>
      <c r="G78" s="3">
        <v>2</v>
      </c>
      <c r="H78" s="26">
        <f t="shared" si="8"/>
        <v>1195</v>
      </c>
      <c r="I78" s="6"/>
      <c r="J78" s="21">
        <f t="shared" si="9"/>
        <v>2390</v>
      </c>
    </row>
    <row r="79" spans="1:10" ht="22.8" x14ac:dyDescent="0.25">
      <c r="A79" s="3" t="s">
        <v>166</v>
      </c>
      <c r="B79" s="39" t="s">
        <v>206</v>
      </c>
      <c r="C79" s="4" t="s">
        <v>207</v>
      </c>
      <c r="D79" s="3">
        <v>36</v>
      </c>
      <c r="E79" s="3" t="s">
        <v>14</v>
      </c>
      <c r="F79" s="21">
        <v>288</v>
      </c>
      <c r="G79" s="3">
        <v>2</v>
      </c>
      <c r="H79" s="26">
        <f t="shared" si="8"/>
        <v>288</v>
      </c>
      <c r="I79" s="6"/>
      <c r="J79" s="21">
        <f t="shared" si="9"/>
        <v>576</v>
      </c>
    </row>
    <row r="80" spans="1:10" ht="22.8" x14ac:dyDescent="0.25">
      <c r="A80" s="3" t="s">
        <v>167</v>
      </c>
      <c r="B80" s="2" t="s">
        <v>168</v>
      </c>
      <c r="C80" s="4" t="s">
        <v>169</v>
      </c>
      <c r="D80" s="3" t="s">
        <v>13</v>
      </c>
      <c r="E80" s="3">
        <v>21</v>
      </c>
      <c r="F80" s="21">
        <v>0</v>
      </c>
      <c r="G80" s="3">
        <v>2</v>
      </c>
      <c r="H80" s="26">
        <f t="shared" si="8"/>
        <v>0</v>
      </c>
      <c r="I80" s="6"/>
      <c r="J80" s="21">
        <f t="shared" si="9"/>
        <v>0</v>
      </c>
    </row>
    <row r="81" spans="1:10" ht="22.8" x14ac:dyDescent="0.25">
      <c r="A81" s="3" t="s">
        <v>170</v>
      </c>
      <c r="B81" s="2" t="s">
        <v>171</v>
      </c>
      <c r="C81" s="4" t="s">
        <v>172</v>
      </c>
      <c r="D81" s="3" t="s">
        <v>13</v>
      </c>
      <c r="E81" s="3">
        <v>21</v>
      </c>
      <c r="F81" s="21">
        <v>0</v>
      </c>
      <c r="G81" s="3">
        <v>2</v>
      </c>
      <c r="H81" s="26">
        <f t="shared" si="8"/>
        <v>0</v>
      </c>
      <c r="I81" s="6"/>
      <c r="J81" s="21">
        <f t="shared" si="9"/>
        <v>0</v>
      </c>
    </row>
    <row r="82" spans="1:10" ht="13.2" x14ac:dyDescent="0.25">
      <c r="A82" s="3" t="s">
        <v>173</v>
      </c>
      <c r="B82" s="2" t="s">
        <v>174</v>
      </c>
      <c r="C82" s="4" t="s">
        <v>175</v>
      </c>
      <c r="D82" s="3" t="s">
        <v>13</v>
      </c>
      <c r="E82" s="3">
        <v>7</v>
      </c>
      <c r="F82" s="21">
        <v>0</v>
      </c>
      <c r="G82" s="3">
        <v>2</v>
      </c>
      <c r="H82" s="26">
        <f t="shared" si="8"/>
        <v>0</v>
      </c>
      <c r="I82" s="6"/>
      <c r="J82" s="21">
        <f t="shared" si="9"/>
        <v>0</v>
      </c>
    </row>
    <row r="83" spans="1:10" ht="22.8" x14ac:dyDescent="0.25">
      <c r="A83" s="3" t="s">
        <v>176</v>
      </c>
      <c r="B83" s="2" t="s">
        <v>177</v>
      </c>
      <c r="C83" s="4" t="s">
        <v>178</v>
      </c>
      <c r="D83" s="3" t="s">
        <v>13</v>
      </c>
      <c r="E83" s="3">
        <v>21</v>
      </c>
      <c r="F83" s="21">
        <v>0</v>
      </c>
      <c r="G83" s="3">
        <v>2</v>
      </c>
      <c r="H83" s="26">
        <f t="shared" si="8"/>
        <v>0</v>
      </c>
      <c r="I83" s="6"/>
      <c r="J83" s="21">
        <f t="shared" si="9"/>
        <v>0</v>
      </c>
    </row>
    <row r="84" spans="1:10" ht="22.8" x14ac:dyDescent="0.25">
      <c r="A84" s="3" t="s">
        <v>179</v>
      </c>
      <c r="B84" s="2" t="s">
        <v>180</v>
      </c>
      <c r="C84" s="4" t="s">
        <v>181</v>
      </c>
      <c r="D84" s="3" t="s">
        <v>13</v>
      </c>
      <c r="E84" s="3">
        <v>21</v>
      </c>
      <c r="F84" s="21">
        <v>0</v>
      </c>
      <c r="G84" s="3">
        <v>2</v>
      </c>
      <c r="H84" s="26">
        <f t="shared" si="8"/>
        <v>0</v>
      </c>
      <c r="I84" s="6"/>
      <c r="J84" s="21">
        <f t="shared" si="9"/>
        <v>0</v>
      </c>
    </row>
    <row r="85" spans="1:10" ht="13.2" x14ac:dyDescent="0.25">
      <c r="A85" s="9" t="s">
        <v>182</v>
      </c>
      <c r="B85" s="5" t="s">
        <v>183</v>
      </c>
      <c r="C85" s="4" t="s">
        <v>184</v>
      </c>
      <c r="D85" s="3" t="s">
        <v>13</v>
      </c>
      <c r="E85" s="3">
        <v>21</v>
      </c>
      <c r="F85" s="21">
        <v>4495</v>
      </c>
      <c r="G85" s="3">
        <v>2</v>
      </c>
      <c r="H85" s="26">
        <f t="shared" si="8"/>
        <v>4495</v>
      </c>
      <c r="I85" s="6"/>
      <c r="J85" s="21">
        <f t="shared" si="9"/>
        <v>8990</v>
      </c>
    </row>
    <row r="86" spans="1:10" ht="22.8" x14ac:dyDescent="0.25">
      <c r="A86" s="3" t="s">
        <v>185</v>
      </c>
      <c r="B86" s="39" t="s">
        <v>208</v>
      </c>
      <c r="C86" s="4" t="s">
        <v>209</v>
      </c>
      <c r="D86" s="3">
        <v>36</v>
      </c>
      <c r="E86" s="3" t="s">
        <v>14</v>
      </c>
      <c r="F86" s="21">
        <v>1080</v>
      </c>
      <c r="G86" s="3">
        <v>2</v>
      </c>
      <c r="H86" s="26">
        <f t="shared" si="8"/>
        <v>1080</v>
      </c>
      <c r="I86" s="6"/>
      <c r="J86" s="21">
        <f t="shared" si="9"/>
        <v>2160</v>
      </c>
    </row>
    <row r="87" spans="1:10" ht="22.8" x14ac:dyDescent="0.25">
      <c r="A87" s="3" t="s">
        <v>186</v>
      </c>
      <c r="B87" s="2" t="s">
        <v>168</v>
      </c>
      <c r="C87" s="4" t="s">
        <v>169</v>
      </c>
      <c r="D87" s="3" t="s">
        <v>13</v>
      </c>
      <c r="E87" s="3">
        <v>21</v>
      </c>
      <c r="F87" s="21">
        <v>0</v>
      </c>
      <c r="G87" s="3">
        <v>2</v>
      </c>
      <c r="H87" s="26">
        <f t="shared" si="8"/>
        <v>0</v>
      </c>
      <c r="I87" s="6"/>
      <c r="J87" s="21">
        <f t="shared" si="9"/>
        <v>0</v>
      </c>
    </row>
    <row r="88" spans="1:10" ht="22.8" x14ac:dyDescent="0.25">
      <c r="A88" s="3" t="s">
        <v>187</v>
      </c>
      <c r="B88" s="2" t="s">
        <v>188</v>
      </c>
      <c r="C88" s="4" t="s">
        <v>189</v>
      </c>
      <c r="D88" s="3" t="s">
        <v>13</v>
      </c>
      <c r="E88" s="3">
        <v>7</v>
      </c>
      <c r="F88" s="21">
        <v>0</v>
      </c>
      <c r="G88" s="3">
        <v>2</v>
      </c>
      <c r="H88" s="26">
        <f t="shared" si="8"/>
        <v>0</v>
      </c>
      <c r="I88" s="6"/>
      <c r="J88" s="21">
        <f t="shared" si="9"/>
        <v>0</v>
      </c>
    </row>
    <row r="89" spans="1:10" ht="22.8" x14ac:dyDescent="0.25">
      <c r="A89" s="3" t="s">
        <v>190</v>
      </c>
      <c r="B89" s="2" t="s">
        <v>177</v>
      </c>
      <c r="C89" s="4" t="s">
        <v>178</v>
      </c>
      <c r="D89" s="3" t="s">
        <v>13</v>
      </c>
      <c r="E89" s="3">
        <v>21</v>
      </c>
      <c r="F89" s="21">
        <v>0</v>
      </c>
      <c r="G89" s="3">
        <v>2</v>
      </c>
      <c r="H89" s="26">
        <f t="shared" si="8"/>
        <v>0</v>
      </c>
      <c r="I89" s="6"/>
      <c r="J89" s="21">
        <f t="shared" si="9"/>
        <v>0</v>
      </c>
    </row>
    <row r="90" spans="1:10" ht="22.8" x14ac:dyDescent="0.25">
      <c r="A90" s="3" t="s">
        <v>191</v>
      </c>
      <c r="B90" s="2" t="s">
        <v>193</v>
      </c>
      <c r="C90" s="4" t="s">
        <v>194</v>
      </c>
      <c r="D90" s="3" t="s">
        <v>13</v>
      </c>
      <c r="E90" s="3">
        <v>21</v>
      </c>
      <c r="F90" s="21">
        <v>0</v>
      </c>
      <c r="G90" s="3">
        <v>2</v>
      </c>
      <c r="H90" s="26">
        <f t="shared" si="8"/>
        <v>0</v>
      </c>
      <c r="I90" s="6"/>
      <c r="J90" s="21">
        <f t="shared" si="9"/>
        <v>0</v>
      </c>
    </row>
    <row r="91" spans="1:10" ht="22.8" x14ac:dyDescent="0.25">
      <c r="A91" s="3" t="s">
        <v>192</v>
      </c>
      <c r="B91" s="2" t="s">
        <v>210</v>
      </c>
      <c r="C91" s="4" t="s">
        <v>211</v>
      </c>
      <c r="D91" s="3" t="s">
        <v>13</v>
      </c>
      <c r="E91" s="3">
        <v>21</v>
      </c>
      <c r="F91" s="21">
        <v>0</v>
      </c>
      <c r="G91" s="3">
        <v>2</v>
      </c>
      <c r="H91" s="26">
        <f t="shared" si="8"/>
        <v>0</v>
      </c>
      <c r="I91" s="6"/>
      <c r="J91" s="21">
        <f t="shared" si="9"/>
        <v>0</v>
      </c>
    </row>
    <row r="92" spans="1:10" ht="13.2" x14ac:dyDescent="0.25">
      <c r="A92" s="8" t="s">
        <v>0</v>
      </c>
      <c r="B92" s="45" t="s">
        <v>212</v>
      </c>
      <c r="C92" s="46" t="s">
        <v>0</v>
      </c>
      <c r="D92" s="46" t="s">
        <v>0</v>
      </c>
      <c r="E92" s="46" t="s">
        <v>0</v>
      </c>
      <c r="F92" s="46" t="s">
        <v>0</v>
      </c>
      <c r="G92" s="46" t="s">
        <v>0</v>
      </c>
      <c r="H92" s="46" t="s">
        <v>0</v>
      </c>
      <c r="I92" s="46" t="s">
        <v>0</v>
      </c>
      <c r="J92" s="30" t="s">
        <v>0</v>
      </c>
    </row>
    <row r="93" spans="1:10" ht="22.8" x14ac:dyDescent="0.25">
      <c r="A93" s="9" t="s">
        <v>195</v>
      </c>
      <c r="B93" s="5" t="s">
        <v>213</v>
      </c>
      <c r="C93" s="33" t="s">
        <v>214</v>
      </c>
      <c r="D93" s="3" t="s">
        <v>13</v>
      </c>
      <c r="E93" s="3" t="s">
        <v>14</v>
      </c>
      <c r="F93" s="21">
        <v>23460</v>
      </c>
      <c r="G93" s="3">
        <v>4</v>
      </c>
      <c r="H93" s="26">
        <f>ROUND(F93-((F93*I93)/100),2)</f>
        <v>23460</v>
      </c>
      <c r="I93" s="6"/>
      <c r="J93" s="21">
        <f>ROUND((G93*H93),2)</f>
        <v>93840</v>
      </c>
    </row>
    <row r="94" spans="1:10" ht="22.8" x14ac:dyDescent="0.25">
      <c r="A94" s="9" t="s">
        <v>196</v>
      </c>
      <c r="B94" s="5" t="s">
        <v>197</v>
      </c>
      <c r="C94" s="33" t="s">
        <v>215</v>
      </c>
      <c r="D94" s="3" t="s">
        <v>13</v>
      </c>
      <c r="E94" s="3" t="s">
        <v>14</v>
      </c>
      <c r="F94" s="21">
        <v>17595</v>
      </c>
      <c r="G94" s="3">
        <v>4</v>
      </c>
      <c r="H94" s="26">
        <f>ROUND(F94-((F94*I94)/100),2)</f>
        <v>17595</v>
      </c>
      <c r="I94" s="6"/>
      <c r="J94" s="21">
        <f>ROUND((G94*H94),2)</f>
        <v>70380</v>
      </c>
    </row>
    <row r="95" spans="1:10" ht="13.2" x14ac:dyDescent="0.25">
      <c r="A95" s="8" t="s">
        <v>0</v>
      </c>
      <c r="B95" s="45" t="s">
        <v>198</v>
      </c>
      <c r="C95" s="46" t="s">
        <v>0</v>
      </c>
      <c r="D95" s="46" t="s">
        <v>0</v>
      </c>
      <c r="E95" s="46" t="s">
        <v>0</v>
      </c>
      <c r="F95" s="46" t="s">
        <v>0</v>
      </c>
      <c r="G95" s="46" t="s">
        <v>0</v>
      </c>
      <c r="H95" s="46" t="s">
        <v>0</v>
      </c>
      <c r="I95" s="46" t="s">
        <v>0</v>
      </c>
      <c r="J95" s="30" t="s">
        <v>0</v>
      </c>
    </row>
    <row r="96" spans="1:10" ht="22.8" x14ac:dyDescent="0.25">
      <c r="A96" s="9" t="s">
        <v>199</v>
      </c>
      <c r="B96" s="5" t="s">
        <v>200</v>
      </c>
      <c r="C96" s="33" t="s">
        <v>216</v>
      </c>
      <c r="D96" s="3" t="s">
        <v>13</v>
      </c>
      <c r="E96" s="3" t="s">
        <v>14</v>
      </c>
      <c r="F96" s="21">
        <v>27600</v>
      </c>
      <c r="G96" s="3">
        <v>2</v>
      </c>
      <c r="H96" s="26">
        <f>ROUND(F96-((F96*I96)/100),2)</f>
        <v>27600</v>
      </c>
      <c r="I96" s="6"/>
      <c r="J96" s="21">
        <f>ROUND((G96*H96),2)</f>
        <v>55200</v>
      </c>
    </row>
    <row r="97" spans="1:11" ht="22.8" x14ac:dyDescent="0.25">
      <c r="A97" s="3" t="s">
        <v>201</v>
      </c>
      <c r="B97" s="2" t="s">
        <v>217</v>
      </c>
      <c r="C97" s="4" t="s">
        <v>218</v>
      </c>
      <c r="D97" s="3">
        <v>36</v>
      </c>
      <c r="E97" s="3" t="s">
        <v>14</v>
      </c>
      <c r="F97" s="21">
        <v>9147</v>
      </c>
      <c r="G97" s="3">
        <v>2</v>
      </c>
      <c r="H97" s="26">
        <f>ROUND(F97-((F97*I97)/100),2)</f>
        <v>9147</v>
      </c>
      <c r="I97" s="6"/>
      <c r="J97" s="21">
        <f>ROUND((G97*H97),2)</f>
        <v>18294</v>
      </c>
      <c r="K97" s="38"/>
    </row>
    <row r="98" spans="1:11" ht="13.8" thickBot="1" x14ac:dyDescent="0.3">
      <c r="A98" s="10" t="s">
        <v>0</v>
      </c>
      <c r="B98" s="1" t="s">
        <v>0</v>
      </c>
      <c r="C98" s="1" t="s">
        <v>0</v>
      </c>
      <c r="D98" s="1" t="s">
        <v>0</v>
      </c>
      <c r="E98" s="1" t="s">
        <v>0</v>
      </c>
      <c r="F98" s="22" t="s">
        <v>0</v>
      </c>
      <c r="G98" s="1" t="s">
        <v>0</v>
      </c>
      <c r="H98" s="27" t="s">
        <v>0</v>
      </c>
      <c r="I98" s="1" t="s">
        <v>0</v>
      </c>
      <c r="J98" s="22" t="s">
        <v>0</v>
      </c>
    </row>
    <row r="100" spans="1:11" ht="13.2" x14ac:dyDescent="0.25">
      <c r="A100" s="47"/>
      <c r="B100" s="47"/>
      <c r="C100" s="48"/>
      <c r="D100" s="48"/>
      <c r="H100" s="28" t="s">
        <v>202</v>
      </c>
      <c r="J100" s="31">
        <f>(J8+J10+J11+J12+J13+J14+J15+J17+J18+J19+J20+J21+J22+J23+J25+J27+J29+J30+J31+J32+J33+J34+J35+J37+J39+J41+J42+J43+J44+J45+J46+J48+J49+J51+J53+J54+J55+J56+J57+J58+J59+J60+J61+J62+J63+J64+J66+J68+J69+J70+J71+J72+J73+J74+J75+J76+J77+J78+J80+J81+J82+J83+J84+J85+J87+J88+J89+J90+J91+J93+J94+J96)</f>
        <v>946442.02</v>
      </c>
    </row>
    <row r="101" spans="1:11" ht="13.2" x14ac:dyDescent="0.25">
      <c r="A101" s="47"/>
      <c r="B101" s="47"/>
      <c r="C101" s="48"/>
      <c r="D101" s="48"/>
      <c r="H101" s="28" t="s">
        <v>205</v>
      </c>
      <c r="J101" s="31">
        <f>(J9+J16+J28+J40+J52+J67+J79+J86+J97)</f>
        <v>181040.82</v>
      </c>
    </row>
    <row r="102" spans="1:11" ht="13.2" x14ac:dyDescent="0.25">
      <c r="H102" s="28" t="s">
        <v>203</v>
      </c>
      <c r="J102" s="31">
        <f>(J24+J36+J47)</f>
        <v>76800</v>
      </c>
    </row>
    <row r="103" spans="1:11" ht="13.2" x14ac:dyDescent="0.25">
      <c r="H103" s="28" t="s">
        <v>204</v>
      </c>
      <c r="I103" s="36"/>
      <c r="J103" s="37">
        <f>(J101+J100+J102)</f>
        <v>1204282.8400000001</v>
      </c>
    </row>
  </sheetData>
  <sheetProtection algorithmName="SHA-512" hashValue="BCKl1tYBogNUEUhjV6wmA6sfZ8uJXOmDeKH9Gtq5lCl4dIK5g1M9/iZXtyJ50trL5PTMe3JwEF+3jJGkvxN0hg==" saltValue="qSli4jy5qu5ctNH7zbV3Rw==" spinCount="100000" sheet="1" objects="1" scenarios="1"/>
  <protectedRanges>
    <protectedRange sqref="I65:I97 I8:I64" name="Range1"/>
  </protectedRanges>
  <mergeCells count="11">
    <mergeCell ref="B4:J4"/>
    <mergeCell ref="A1:J2"/>
    <mergeCell ref="B95:I95"/>
    <mergeCell ref="A100:D100"/>
    <mergeCell ref="A101:D101"/>
    <mergeCell ref="B7:I7"/>
    <mergeCell ref="B26:I26"/>
    <mergeCell ref="B38:I38"/>
    <mergeCell ref="B50:I50"/>
    <mergeCell ref="B65:I65"/>
    <mergeCell ref="B92:I92"/>
  </mergeCells>
  <printOptions horizontalCentered="1"/>
  <pageMargins left="0.7" right="0.7" top="0.75" bottom="0.75" header="0.3" footer="0.3"/>
  <pageSetup scale="7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minh.hoang</dc:creator>
  <cp:lastModifiedBy>kyle.cooper</cp:lastModifiedBy>
  <cp:lastPrinted>2019-09-18T21:43:16Z</cp:lastPrinted>
  <dcterms:created xsi:type="dcterms:W3CDTF">2019-09-11T15:14:29Z</dcterms:created>
  <dcterms:modified xsi:type="dcterms:W3CDTF">2019-09-25T21:17:34Z</dcterms:modified>
</cp:coreProperties>
</file>